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showInkAnnotation="0" defaultThemeVersion="124226"/>
  <bookViews>
    <workbookView xWindow="240" yWindow="405" windowWidth="14805" windowHeight="7710" tabRatio="824" activeTab="4"/>
  </bookViews>
  <sheets>
    <sheet name="Юж" sheetId="41" r:id="rId1"/>
    <sheet name="Юж (2)" sheetId="42" r:id="rId2"/>
    <sheet name="Юж (3)" sheetId="43" r:id="rId3"/>
    <sheet name="Юж (4)" sheetId="44" r:id="rId4"/>
    <sheet name="Юж (5)" sheetId="45" r:id="rId5"/>
    <sheet name="Юж (6)" sheetId="46" r:id="rId6"/>
    <sheet name="Юж (7)" sheetId="47" r:id="rId7"/>
  </sheets>
  <externalReferences>
    <externalReference r:id="rId8"/>
  </externalReferences>
  <definedNames>
    <definedName name="base_month">[1]TECHSHEET!$K$6</definedName>
    <definedName name="base_period">[1]TECHSHEET!$K$7</definedName>
    <definedName name="base_year">[1]TECHSHEET!$K$2</definedName>
    <definedName name="LOGICAL">[1]TECHSHEET!$D$45:$D$46</definedName>
    <definedName name="REGION_IDX_LIMIT_MIRROR">'[1]Список МО'!$M$73</definedName>
    <definedName name="regulation_year">[1]TECHSHEET!$K$3</definedName>
    <definedName name="report_month">[1]TECHSHEET!$K$5</definedName>
    <definedName name="report_period">[1]TECHSHEET!$K$8</definedName>
    <definedName name="_xlnm.Print_Area" localSheetId="0">Юж!$A$1:$U$21</definedName>
    <definedName name="_xlnm.Print_Area" localSheetId="1">'Юж (2)'!$A$1:$U$21</definedName>
    <definedName name="_xlnm.Print_Area" localSheetId="2">'Юж (3)'!$A$1:$U$23</definedName>
    <definedName name="_xlnm.Print_Area" localSheetId="3">'Юж (4)'!$A$1:$U$23</definedName>
    <definedName name="_xlnm.Print_Area" localSheetId="4">'Юж (5)'!$A$1:$U$23</definedName>
    <definedName name="_xlnm.Print_Area" localSheetId="5">'Юж (6)'!$A$1:$U$23</definedName>
    <definedName name="_xlnm.Print_Area" localSheetId="6">'Юж (7)'!$A$1:$U$23</definedName>
  </definedNames>
  <calcPr calcId="124519" refMode="R1C1"/>
</workbook>
</file>

<file path=xl/calcChain.xml><?xml version="1.0" encoding="utf-8"?>
<calcChain xmlns="http://schemas.openxmlformats.org/spreadsheetml/2006/main">
  <c r="R13" i="45"/>
  <c r="M13" i="46" l="1"/>
  <c r="L13"/>
  <c r="R13" i="47"/>
  <c r="S13"/>
  <c r="S13" i="46"/>
  <c r="R13"/>
  <c r="S13" i="45"/>
  <c r="R17"/>
  <c r="I13" i="44" l="1"/>
  <c r="I13" i="42"/>
  <c r="I13" i="43" s="1"/>
  <c r="N17" i="47" l="1"/>
  <c r="N15"/>
  <c r="N13"/>
  <c r="N11"/>
  <c r="N9"/>
  <c r="N17" i="46"/>
  <c r="N15"/>
  <c r="N13"/>
  <c r="N11"/>
  <c r="N9"/>
  <c r="N17" i="45"/>
  <c r="N15"/>
  <c r="N13"/>
  <c r="N11"/>
  <c r="N9"/>
  <c r="N17" i="44"/>
  <c r="N15"/>
  <c r="N13"/>
  <c r="N11"/>
  <c r="N9"/>
  <c r="N17" i="43"/>
  <c r="N15"/>
  <c r="N13"/>
  <c r="N11"/>
  <c r="N9"/>
  <c r="N17" i="42"/>
  <c r="N15"/>
  <c r="N13"/>
  <c r="N11"/>
  <c r="N9"/>
  <c r="L13" i="47"/>
  <c r="L13" i="44"/>
  <c r="R13" s="1"/>
  <c r="L13" i="43"/>
  <c r="R13" s="1"/>
  <c r="N13" i="41"/>
  <c r="L13"/>
  <c r="R13" s="1"/>
  <c r="L13" i="42"/>
  <c r="R13"/>
  <c r="Q15" i="45"/>
  <c r="S15" s="1"/>
  <c r="R15"/>
  <c r="N9" i="41"/>
  <c r="N11"/>
  <c r="N15"/>
  <c r="T15" i="45" l="1"/>
  <c r="T13" i="47"/>
  <c r="T13" i="46"/>
  <c r="T13" i="45"/>
  <c r="I11" i="47" l="1"/>
  <c r="R17" i="42" l="1"/>
  <c r="I11" l="1"/>
  <c r="I11" i="43" s="1"/>
  <c r="I11" i="44"/>
  <c r="I11" i="45"/>
  <c r="I11" i="46"/>
  <c r="U19" i="47"/>
  <c r="N19"/>
  <c r="L19"/>
  <c r="S18"/>
  <c r="R18"/>
  <c r="N18"/>
  <c r="R17"/>
  <c r="Q17"/>
  <c r="S17" s="1"/>
  <c r="R15"/>
  <c r="Q15"/>
  <c r="S15" s="1"/>
  <c r="P11"/>
  <c r="Q11" s="1"/>
  <c r="R9"/>
  <c r="Q9"/>
  <c r="S9" s="1"/>
  <c r="O5"/>
  <c r="M5"/>
  <c r="U19" i="46"/>
  <c r="N19"/>
  <c r="L19"/>
  <c r="S18"/>
  <c r="R18"/>
  <c r="U18" s="1"/>
  <c r="N18"/>
  <c r="R17"/>
  <c r="Q17"/>
  <c r="S17" s="1"/>
  <c r="T17" s="1"/>
  <c r="R15"/>
  <c r="Q15"/>
  <c r="S15" s="1"/>
  <c r="T15" s="1"/>
  <c r="P11"/>
  <c r="R11" s="1"/>
  <c r="R9"/>
  <c r="Q9"/>
  <c r="S9" s="1"/>
  <c r="O5"/>
  <c r="M19"/>
  <c r="U19" i="45"/>
  <c r="N19"/>
  <c r="L19"/>
  <c r="S18"/>
  <c r="R18"/>
  <c r="N18"/>
  <c r="Q17"/>
  <c r="S17" s="1"/>
  <c r="P11"/>
  <c r="Q11" s="1"/>
  <c r="R9"/>
  <c r="Q9"/>
  <c r="S9" s="1"/>
  <c r="O5"/>
  <c r="M19"/>
  <c r="U19" i="44"/>
  <c r="N19"/>
  <c r="L19"/>
  <c r="S18"/>
  <c r="R18"/>
  <c r="N18"/>
  <c r="R17"/>
  <c r="Q17"/>
  <c r="S17" s="1"/>
  <c r="T17" s="1"/>
  <c r="R15"/>
  <c r="Q15"/>
  <c r="S15" s="1"/>
  <c r="P11"/>
  <c r="Q11" s="1"/>
  <c r="R9"/>
  <c r="Q9"/>
  <c r="S9" s="1"/>
  <c r="O5"/>
  <c r="M5"/>
  <c r="U19" i="43"/>
  <c r="N19"/>
  <c r="L19"/>
  <c r="S18"/>
  <c r="R18"/>
  <c r="N18"/>
  <c r="R17"/>
  <c r="Q17"/>
  <c r="S17" s="1"/>
  <c r="R15"/>
  <c r="Q15"/>
  <c r="S15" s="1"/>
  <c r="P11"/>
  <c r="Q11" s="1"/>
  <c r="R9"/>
  <c r="Q9"/>
  <c r="S9" s="1"/>
  <c r="O5"/>
  <c r="M5"/>
  <c r="Q17" i="42"/>
  <c r="S17" s="1"/>
  <c r="T17" s="1"/>
  <c r="R15"/>
  <c r="Q15"/>
  <c r="S15" s="1"/>
  <c r="P11"/>
  <c r="Q11" s="1"/>
  <c r="R9"/>
  <c r="Q9"/>
  <c r="S9" s="1"/>
  <c r="O5"/>
  <c r="M5"/>
  <c r="M13" s="1"/>
  <c r="S13" s="1"/>
  <c r="U18" i="44" l="1"/>
  <c r="O17" i="45"/>
  <c r="O9"/>
  <c r="O15"/>
  <c r="O11"/>
  <c r="O13"/>
  <c r="Q11" i="46"/>
  <c r="M19" i="43"/>
  <c r="M13"/>
  <c r="S13" s="1"/>
  <c r="T13" s="1"/>
  <c r="U18"/>
  <c r="M19" i="44"/>
  <c r="M13"/>
  <c r="S13" s="1"/>
  <c r="T13" s="1"/>
  <c r="O19" i="46"/>
  <c r="O11"/>
  <c r="O17"/>
  <c r="O9"/>
  <c r="O13"/>
  <c r="O15"/>
  <c r="M19" i="47"/>
  <c r="M13"/>
  <c r="T13" i="42"/>
  <c r="O17"/>
  <c r="O13"/>
  <c r="O9"/>
  <c r="O15"/>
  <c r="O11"/>
  <c r="O19" i="43"/>
  <c r="O9"/>
  <c r="O11"/>
  <c r="O15"/>
  <c r="O17"/>
  <c r="O13"/>
  <c r="T15"/>
  <c r="O19" i="44"/>
  <c r="O11"/>
  <c r="O17"/>
  <c r="O13"/>
  <c r="O9"/>
  <c r="O15"/>
  <c r="T9" i="46"/>
  <c r="O19" i="47"/>
  <c r="O17"/>
  <c r="O13"/>
  <c r="O9"/>
  <c r="O15"/>
  <c r="O11"/>
  <c r="T15"/>
  <c r="O19" i="45"/>
  <c r="U18"/>
  <c r="T15" i="42"/>
  <c r="S11" i="45"/>
  <c r="S11" i="46"/>
  <c r="T11" s="1"/>
  <c r="S11" i="42"/>
  <c r="S18" s="1"/>
  <c r="S11" i="44"/>
  <c r="U18" i="47"/>
  <c r="S11" i="43"/>
  <c r="S20" s="1"/>
  <c r="T15" i="44"/>
  <c r="T17" i="47"/>
  <c r="T17" i="45"/>
  <c r="T17" i="43"/>
  <c r="S11" i="47"/>
  <c r="S20" s="1"/>
  <c r="T9"/>
  <c r="R11"/>
  <c r="R20" s="1"/>
  <c r="O18"/>
  <c r="R20" i="46"/>
  <c r="O18"/>
  <c r="S20" i="45"/>
  <c r="T9"/>
  <c r="R11"/>
  <c r="R20" s="1"/>
  <c r="O18"/>
  <c r="O18" i="44"/>
  <c r="T11"/>
  <c r="T9"/>
  <c r="R11"/>
  <c r="R20" s="1"/>
  <c r="T9" i="43"/>
  <c r="R11"/>
  <c r="R20" s="1"/>
  <c r="O18"/>
  <c r="T9" i="42"/>
  <c r="R11"/>
  <c r="R18" s="1"/>
  <c r="S20" i="44" l="1"/>
  <c r="T20" s="1"/>
  <c r="T11" i="45"/>
  <c r="T18" i="42"/>
  <c r="T11"/>
  <c r="S20" i="46"/>
  <c r="T20" s="1"/>
  <c r="T11" i="43"/>
  <c r="T20" i="47"/>
  <c r="T11"/>
  <c r="T20" i="45"/>
  <c r="T20" i="43"/>
  <c r="Q17" i="41"/>
  <c r="S17" s="1"/>
  <c r="Q15"/>
  <c r="S15" s="1"/>
  <c r="R17"/>
  <c r="R15"/>
  <c r="R9"/>
  <c r="O5"/>
  <c r="O13" s="1"/>
  <c r="M5"/>
  <c r="M13" s="1"/>
  <c r="S13" s="1"/>
  <c r="T13" s="1"/>
  <c r="O11" l="1"/>
  <c r="O9"/>
  <c r="T17"/>
  <c r="T15"/>
  <c r="Q9"/>
  <c r="S9" s="1"/>
  <c r="T9" s="1"/>
  <c r="P11"/>
  <c r="R11" s="1"/>
  <c r="R18" s="1"/>
  <c r="O17"/>
  <c r="N17"/>
  <c r="O15"/>
  <c r="Q11" l="1"/>
  <c r="S11" s="1"/>
  <c r="T11" s="1"/>
  <c r="S18" l="1"/>
  <c r="T18" s="1"/>
</calcChain>
</file>

<file path=xl/comments1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P5" authorId="0">
      <text>
        <r>
          <rPr>
            <sz val="9"/>
            <color indexed="81"/>
            <rFont val="Tahoma"/>
            <family val="2"/>
            <charset val="204"/>
          </rPr>
          <t>Адрес, для которого приведён расчёт (изменение значения - двойным щелчком мыши)</t>
        </r>
      </text>
    </comment>
    <comment ref="A6" authorId="0">
      <text>
        <r>
          <rPr>
            <sz val="9"/>
            <color indexed="81"/>
            <rFont val="Tahoma"/>
            <family val="2"/>
            <charset val="204"/>
          </rPr>
          <t>Номер-ссылка на лист СРЕД</t>
        </r>
      </text>
    </comment>
    <comment ref="D6" authorId="0">
      <text>
        <r>
          <rPr>
            <sz val="9"/>
            <color indexed="81"/>
            <rFont val="Tahoma"/>
            <family val="2"/>
            <charset val="204"/>
          </rPr>
          <t>МКД - многоквартирный дом
ЧД - частный дом</t>
        </r>
      </text>
    </comment>
    <comment ref="H6" authorId="0">
      <text>
        <r>
          <rPr>
            <sz val="9"/>
            <color indexed="81"/>
            <rFont val="Tahoma"/>
            <family val="2"/>
            <charset val="204"/>
          </rPr>
          <t>Тариф для населения с учётом надбавки, НДС и прочих выплат, применяемых при начислении платежа гражданину, руб.</t>
        </r>
      </text>
    </comment>
    <comment ref="J6" authorId="0">
      <text>
        <r>
          <rPr>
            <sz val="9"/>
            <color indexed="81"/>
            <rFont val="Tahoma"/>
            <family val="2"/>
            <charset val="204"/>
          </rPr>
          <t>Норматив потребления услуг (неусредненный норматив по муниципальному образованию)</t>
        </r>
      </text>
    </comment>
    <comment ref="L6" authorId="0">
      <text>
        <r>
          <rPr>
            <sz val="9"/>
            <color indexed="81"/>
            <rFont val="Tahoma"/>
            <family val="2"/>
            <charset val="204"/>
          </rPr>
          <t>Общая площадь жилых помещений, на которую рассчитывается стоимость соответствующей услуги, кв.м</t>
        </r>
      </text>
    </comment>
    <comment ref="N6" authorId="0">
      <text>
        <r>
          <rPr>
            <sz val="9"/>
            <color indexed="81"/>
            <rFont val="Tahoma"/>
            <family val="2"/>
            <charset val="204"/>
          </rPr>
          <t>Число проживающих в обслуживаемом жилищном фонде, которым оказываются соответствующие услуги, чел.</t>
        </r>
      </text>
    </comment>
    <comment ref="P6" authorId="0">
      <text>
        <r>
          <rPr>
            <sz val="9"/>
            <color indexed="81"/>
            <rFont val="Tahoma"/>
            <family val="2"/>
            <charset val="204"/>
          </rPr>
          <t>ВС, ВО, ГВС - куб.м
Отопление - Гкал
ЭЭ - кВтч
СГ - куб.м
СЖГ - кг
ТТ - тонн или куб.м</t>
        </r>
      </text>
    </comment>
  </commentList>
</comments>
</file>

<file path=xl/sharedStrings.xml><?xml version="1.0" encoding="utf-8"?>
<sst xmlns="http://schemas.openxmlformats.org/spreadsheetml/2006/main" count="506" uniqueCount="47">
  <si>
    <t>Макс. изм. платы по МО, %</t>
  </si>
  <si>
    <t>№</t>
  </si>
  <si>
    <t>Наличие / отсутствие приборов учёта</t>
  </si>
  <si>
    <t>Тариф для населения, руб.</t>
  </si>
  <si>
    <t>Общая площадь жилых помещений, кв.м</t>
  </si>
  <si>
    <t>Число проживающих, чел.</t>
  </si>
  <si>
    <t>Объём отпуска продукции (услуг) в месяц</t>
  </si>
  <si>
    <t>Водоснабжение, ИТОГО</t>
  </si>
  <si>
    <t>Водоотведение, ИТОГО</t>
  </si>
  <si>
    <t>Электроснабжение. Расчёт по зонным тарифам, ИТОГО</t>
  </si>
  <si>
    <t>Газоснабжение. Сетевой газ, ИТОГО</t>
  </si>
  <si>
    <t>Коммунальные услуги, ИТОГО</t>
  </si>
  <si>
    <t>Тип дома (домов) МКД/ЧД</t>
  </si>
  <si>
    <t>Наименование юр. Лица</t>
  </si>
  <si>
    <t>ед. измерения</t>
  </si>
  <si>
    <t>м3</t>
  </si>
  <si>
    <t>кВтч</t>
  </si>
  <si>
    <t>декабрь 2014</t>
  </si>
  <si>
    <t>МКД</t>
  </si>
  <si>
    <t>Норматив потребления услуг</t>
  </si>
  <si>
    <t>ООО "Газпром межрегионгаз Краснодар"</t>
  </si>
  <si>
    <t>июль-декабрь 2016</t>
  </si>
  <si>
    <t>декабрь 2015</t>
  </si>
  <si>
    <t>июль-декабрь 2016 / декабрь 2015</t>
  </si>
  <si>
    <t>при наличии приборов учета</t>
  </si>
  <si>
    <t>Глава муниципального образования</t>
  </si>
  <si>
    <r>
      <t>по потребителям-гражданам, проживающим</t>
    </r>
    <r>
      <rPr>
        <b/>
        <sz val="18"/>
        <color indexed="10"/>
        <rFont val="Times New Roman"/>
        <family val="1"/>
        <charset val="204"/>
      </rPr>
      <t xml:space="preserve"> </t>
    </r>
    <r>
      <rPr>
        <b/>
        <u/>
        <sz val="18"/>
        <color indexed="10"/>
        <rFont val="Times New Roman"/>
        <family val="1"/>
        <charset val="204"/>
      </rPr>
      <t>в  жилищном фонде</t>
    </r>
    <r>
      <rPr>
        <b/>
        <sz val="18"/>
        <rFont val="Times New Roman"/>
        <family val="1"/>
        <charset val="204"/>
      </rPr>
      <t>, с наиболее невыгодным (с точки зрения  прироста совокупного платежа за коммунальные услуги) набором коммунальных услуг (степенью благоустройства) к размеру совокупной платы за коммунальные услуги в декабре 2015г.</t>
    </r>
  </si>
  <si>
    <t>ОАО "Кубаньэнергосбыт"</t>
  </si>
  <si>
    <t>5</t>
  </si>
  <si>
    <t>Стоимость коммунальных услуг, руб.</t>
  </si>
  <si>
    <t>ООО "Коммунальник"</t>
  </si>
  <si>
    <t>Расчет предельного (максимального) индекса вносимой гражданами платы за коммунальные услуги с 1 июля 2016 года в муниципальном образовании Новотитаровское сельское поселение</t>
  </si>
  <si>
    <t>Численность: всего численность населения муниципального образования 26792 чел., из них проживающего в жилищном фонде с наиболее неблагоприятным с точки зрения роста платы набором услуг (степенью благоустройства), который указан ниже 1956 чел.</t>
  </si>
  <si>
    <t xml:space="preserve">ООО «Альтернатива» </t>
  </si>
  <si>
    <t>3</t>
  </si>
  <si>
    <t>4</t>
  </si>
  <si>
    <t>ст. Новотитаровская</t>
  </si>
  <si>
    <t>Южгипрониисельстрой</t>
  </si>
  <si>
    <t>ул.</t>
  </si>
  <si>
    <t>дом</t>
  </si>
  <si>
    <t>кв.</t>
  </si>
  <si>
    <t>Крайняя</t>
  </si>
  <si>
    <t>Отопление, ИТОГО</t>
  </si>
  <si>
    <t>Гкал</t>
  </si>
  <si>
    <t>6</t>
  </si>
  <si>
    <t>при отсутвии приборов учета</t>
  </si>
  <si>
    <t>МУП "Коммунальник"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</si>
</sst>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24">
    <font>
      <sz val="11"/>
      <color theme="1"/>
      <name val="Calibri"/>
      <family val="2"/>
      <scheme val="minor"/>
    </font>
    <font>
      <sz val="9"/>
      <color indexed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u/>
      <sz val="18"/>
      <color indexed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9"/>
      <name val="Tahoma"/>
      <family val="2"/>
      <charset val="204"/>
    </font>
    <font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5">
    <xf numFmtId="0" fontId="0" fillId="0" borderId="0"/>
    <xf numFmtId="0" fontId="2" fillId="0" borderId="5" applyBorder="0">
      <alignment horizontal="center" vertical="center" wrapText="1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6" fillId="0" borderId="0"/>
  </cellStyleXfs>
  <cellXfs count="103">
    <xf numFmtId="0" fontId="0" fillId="0" borderId="0" xfId="0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>
      <alignment vertical="top"/>
    </xf>
    <xf numFmtId="0" fontId="1" fillId="0" borderId="0" xfId="0" applyFont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Alignment="1"/>
    <xf numFmtId="0" fontId="13" fillId="0" borderId="0" xfId="0" applyFont="1"/>
    <xf numFmtId="49" fontId="15" fillId="0" borderId="8" xfId="1" applyNumberFormat="1" applyFont="1" applyFill="1" applyBorder="1" applyAlignment="1" applyProtection="1">
      <alignment horizontal="center" vertical="center" wrapText="1"/>
    </xf>
    <xf numFmtId="0" fontId="15" fillId="6" borderId="8" xfId="1" applyFont="1" applyFill="1" applyBorder="1" applyAlignment="1" applyProtection="1">
      <alignment vertical="center"/>
    </xf>
    <xf numFmtId="0" fontId="15" fillId="6" borderId="6" xfId="1" applyFont="1" applyFill="1" applyBorder="1" applyAlignment="1" applyProtection="1">
      <alignment vertical="center"/>
    </xf>
    <xf numFmtId="0" fontId="15" fillId="6" borderId="6" xfId="1" applyNumberFormat="1" applyFont="1" applyFill="1" applyBorder="1" applyAlignment="1" applyProtection="1">
      <alignment horizontal="left" vertical="center" wrapText="1"/>
    </xf>
    <xf numFmtId="164" fontId="15" fillId="6" borderId="6" xfId="1" applyNumberFormat="1" applyFont="1" applyFill="1" applyBorder="1" applyAlignment="1" applyProtection="1">
      <alignment horizontal="left" vertical="center" wrapText="1"/>
    </xf>
    <xf numFmtId="0" fontId="14" fillId="3" borderId="8" xfId="0" applyNumberFormat="1" applyFont="1" applyFill="1" applyBorder="1" applyAlignment="1" applyProtection="1">
      <alignment horizontal="center" vertical="center" wrapText="1"/>
    </xf>
    <xf numFmtId="0" fontId="15" fillId="6" borderId="8" xfId="1" applyFont="1" applyFill="1" applyBorder="1" applyAlignment="1" applyProtection="1">
      <alignment horizontal="left" vertical="center" indent="1"/>
    </xf>
    <xf numFmtId="0" fontId="15" fillId="6" borderId="6" xfId="1" applyFont="1" applyFill="1" applyBorder="1" applyAlignment="1" applyProtection="1">
      <alignment horizontal="left" vertical="center" indent="1"/>
    </xf>
    <xf numFmtId="0" fontId="17" fillId="6" borderId="6" xfId="1" applyFont="1" applyFill="1" applyBorder="1" applyAlignment="1" applyProtection="1">
      <alignment vertical="center"/>
    </xf>
    <xf numFmtId="0" fontId="18" fillId="6" borderId="6" xfId="1" applyNumberFormat="1" applyFont="1" applyFill="1" applyBorder="1" applyAlignment="1" applyProtection="1">
      <alignment horizontal="left" vertical="center" wrapText="1"/>
    </xf>
    <xf numFmtId="0" fontId="19" fillId="3" borderId="8" xfId="0" applyNumberFormat="1" applyFont="1" applyFill="1" applyBorder="1" applyAlignment="1" applyProtection="1">
      <alignment horizontal="center" vertical="center" wrapText="1"/>
    </xf>
    <xf numFmtId="164" fontId="20" fillId="2" borderId="8" xfId="1" applyNumberFormat="1" applyFont="1" applyFill="1" applyBorder="1" applyAlignment="1" applyProtection="1">
      <alignment horizontal="center" vertical="center" wrapText="1"/>
    </xf>
    <xf numFmtId="0" fontId="19" fillId="5" borderId="8" xfId="0" applyNumberFormat="1" applyFont="1" applyFill="1" applyBorder="1" applyAlignment="1" applyProtection="1">
      <alignment horizontal="center" vertical="center" wrapText="1"/>
    </xf>
    <xf numFmtId="4" fontId="19" fillId="5" borderId="8" xfId="0" applyNumberFormat="1" applyFont="1" applyFill="1" applyBorder="1" applyAlignment="1" applyProtection="1">
      <alignment horizontal="center" vertical="center" wrapText="1"/>
    </xf>
    <xf numFmtId="164" fontId="19" fillId="3" borderId="8" xfId="0" applyNumberFormat="1" applyFont="1" applyFill="1" applyBorder="1" applyAlignment="1" applyProtection="1">
      <alignment horizontal="center" vertical="center" wrapText="1"/>
    </xf>
    <xf numFmtId="164" fontId="20" fillId="6" borderId="10" xfId="1" applyNumberFormat="1" applyFont="1" applyFill="1" applyBorder="1" applyAlignment="1" applyProtection="1">
      <alignment horizontal="center" vertical="center" wrapText="1"/>
    </xf>
    <xf numFmtId="164" fontId="20" fillId="6" borderId="6" xfId="1" applyNumberFormat="1" applyFont="1" applyFill="1" applyBorder="1" applyAlignment="1" applyProtection="1">
      <alignment horizontal="left" vertical="center" wrapText="1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20" fillId="3" borderId="8" xfId="0" applyNumberFormat="1" applyFont="1" applyFill="1" applyBorder="1" applyAlignment="1" applyProtection="1">
      <alignment horizontal="center" vertical="center" wrapText="1"/>
    </xf>
    <xf numFmtId="2" fontId="20" fillId="2" borderId="8" xfId="1" applyNumberFormat="1" applyFont="1" applyFill="1" applyBorder="1" applyAlignment="1" applyProtection="1">
      <alignment horizontal="center" vertical="center" wrapText="1"/>
    </xf>
    <xf numFmtId="2" fontId="20" fillId="6" borderId="6" xfId="1" applyNumberFormat="1" applyFont="1" applyFill="1" applyBorder="1" applyAlignment="1" applyProtection="1">
      <alignment horizontal="left" vertical="center" wrapText="1"/>
    </xf>
    <xf numFmtId="165" fontId="2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left" vertical="center" wrapText="1" indent="4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3" borderId="8" xfId="1" applyNumberFormat="1" applyFont="1" applyFill="1" applyBorder="1" applyAlignment="1" applyProtection="1">
      <alignment horizontal="center" vertical="center" wrapText="1"/>
    </xf>
    <xf numFmtId="0" fontId="16" fillId="3" borderId="8" xfId="3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2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 indent="4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3" borderId="8" xfId="1" applyNumberFormat="1" applyFont="1" applyFill="1" applyBorder="1" applyAlignment="1" applyProtection="1">
      <alignment horizontal="center" vertical="center" wrapText="1"/>
    </xf>
    <xf numFmtId="0" fontId="16" fillId="3" borderId="8" xfId="3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right"/>
    </xf>
    <xf numFmtId="0" fontId="16" fillId="3" borderId="10" xfId="3" applyNumberFormat="1" applyFont="1" applyFill="1" applyBorder="1" applyAlignment="1" applyProtection="1">
      <alignment horizontal="center" vertical="center" wrapText="1"/>
    </xf>
    <xf numFmtId="0" fontId="16" fillId="3" borderId="10" xfId="3" applyNumberFormat="1" applyFont="1" applyFill="1" applyBorder="1" applyAlignment="1" applyProtection="1">
      <alignment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6" fillId="3" borderId="1" xfId="3" applyNumberFormat="1" applyFont="1" applyFill="1" applyBorder="1" applyAlignment="1" applyProtection="1">
      <alignment horizontal="center" vertical="center" wrapText="1"/>
    </xf>
    <xf numFmtId="0" fontId="19" fillId="3" borderId="6" xfId="0" applyNumberFormat="1" applyFont="1" applyFill="1" applyBorder="1" applyAlignment="1" applyProtection="1">
      <alignment horizontal="center" vertical="center" wrapText="1"/>
    </xf>
    <xf numFmtId="164" fontId="20" fillId="2" borderId="6" xfId="1" applyNumberFormat="1" applyFont="1" applyFill="1" applyBorder="1" applyAlignment="1" applyProtection="1">
      <alignment horizontal="center" vertical="center" wrapText="1"/>
    </xf>
    <xf numFmtId="0" fontId="19" fillId="5" borderId="6" xfId="0" applyNumberFormat="1" applyFont="1" applyFill="1" applyBorder="1" applyAlignment="1" applyProtection="1">
      <alignment horizontal="center" vertical="center" wrapText="1"/>
    </xf>
    <xf numFmtId="164" fontId="23" fillId="2" borderId="6" xfId="1" applyNumberFormat="1" applyFont="1" applyFill="1" applyBorder="1" applyAlignment="1" applyProtection="1">
      <alignment horizontal="center" vertical="center" wrapText="1"/>
    </xf>
    <xf numFmtId="0" fontId="16" fillId="3" borderId="10" xfId="3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164" fontId="21" fillId="3" borderId="8" xfId="0" applyNumberFormat="1" applyFont="1" applyFill="1" applyBorder="1" applyAlignment="1" applyProtection="1">
      <alignment horizontal="center" vertical="center" wrapText="1"/>
    </xf>
    <xf numFmtId="164" fontId="21" fillId="3" borderId="9" xfId="0" applyNumberFormat="1" applyFont="1" applyFill="1" applyBorder="1" applyAlignment="1" applyProtection="1">
      <alignment horizontal="center" vertical="center" wrapText="1"/>
    </xf>
    <xf numFmtId="164" fontId="19" fillId="3" borderId="3" xfId="0" applyNumberFormat="1" applyFont="1" applyFill="1" applyBorder="1" applyAlignment="1" applyProtection="1">
      <alignment horizontal="center" vertical="center" wrapText="1"/>
    </xf>
    <xf numFmtId="164" fontId="19" fillId="3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right"/>
    </xf>
    <xf numFmtId="0" fontId="14" fillId="0" borderId="2" xfId="0" applyNumberFormat="1" applyFont="1" applyFill="1" applyBorder="1" applyAlignment="1" applyProtection="1">
      <alignment horizontal="left" vertical="center" wrapText="1" indent="4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3" borderId="10" xfId="3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3" borderId="11" xfId="3" applyNumberFormat="1" applyFont="1" applyFill="1" applyBorder="1" applyAlignment="1" applyProtection="1">
      <alignment horizontal="center" vertical="center" wrapText="1"/>
    </xf>
    <xf numFmtId="0" fontId="16" fillId="3" borderId="12" xfId="3" applyNumberFormat="1" applyFont="1" applyFill="1" applyBorder="1" applyAlignment="1" applyProtection="1">
      <alignment horizontal="center" vertical="center" wrapText="1"/>
    </xf>
  </cellXfs>
  <cellStyles count="5">
    <cellStyle name="Гиперссылка 2 2" xfId="2"/>
    <cellStyle name="ЗаголовокСтолбца" xfId="1"/>
    <cellStyle name="Обычный" xfId="0" builtinId="0"/>
    <cellStyle name="Обычный 2" xfId="4"/>
    <cellStyle name="Обычный_Котёл потребление Сетей(шаблон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752850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1168401</xdr:colOff>
      <xdr:row>5</xdr:row>
      <xdr:rowOff>190500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150177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64;&#1040;&#1041;&#1051;&#1054;&#1053;&#1067;%20&#1060;&#1057;&#1058;\&#1064;&#1072;&#1073;&#1083;&#1086;&#1085;%20&#1055;&#1051;&#1040;&#1053;%202015\&#1042;&#1099;&#1075;&#1088;&#1091;&#1079;&#1082;&#1072;%20&#1086;&#1090;&#1087;&#1088;&#1072;&#1074;&#1082;&#1072;\RU23.OREP.KU.2015.PLAN.07(Report_No_1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VLDProvGeneralProc"/>
      <sheetName val="modVLDProvDATA"/>
      <sheetName val="modGeneralProcedures"/>
      <sheetName val="Инструкция"/>
      <sheetName val="modInstruction"/>
      <sheetName val="Лог обновления"/>
      <sheetName val="Список МО"/>
      <sheetName val="ИРР"/>
      <sheetName val="ПУ"/>
      <sheetName val="СУБС ЖКУ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ORG_TF"/>
      <sheetName val="VBLAG_NM"/>
      <sheetName val="tech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TECHSHEET"/>
      <sheetName val="modGetGeoBase"/>
      <sheetName val="REESTR_FILTERED"/>
      <sheetName val="REESTR_ORG"/>
      <sheetName val="RP_ORG_TF"/>
      <sheetName val="BP_ORG_TF"/>
      <sheetName val="RP_NVV"/>
      <sheetName val="BP_NVV"/>
      <sheetName val="NTKU1X_LIST_MO_BY_RN"/>
      <sheetName val="NTKU1X_LIST_MO"/>
      <sheetName val="NTKU1X_CE"/>
      <sheetName val="NTKU1X_SUBS_JKU"/>
      <sheetName val="NTKU1X_SUBS_IDX"/>
      <sheetName val="NTKU1X_ORG"/>
      <sheetName val="NTKU1X_ORG_TF"/>
      <sheetName val="NTKU1X_VF"/>
      <sheetName val="NTKU1X_VF_NM"/>
      <sheetName val="NTKU1X_AVG"/>
      <sheetName val="NTKU1X_MAX"/>
      <sheetName val="NTKU1X_ADVOCACY"/>
      <sheetName val="NTKU1X_VBLAG"/>
      <sheetName val="NTKU1X_VBLAG_TOTAL"/>
      <sheetName val="REESTR_MO"/>
      <sheetName val="modVLDProv"/>
      <sheetName val="modVLDProvLIST_MO"/>
      <sheetName val="modAVG"/>
      <sheetName val="modMAX"/>
      <sheetName val="modCommandButton"/>
      <sheetName val="modListMO"/>
      <sheetName val="modfrmRegion"/>
      <sheetName val="modfrmVBLAG"/>
      <sheetName val="modfrmReestr"/>
      <sheetName val="modfrmOrg"/>
      <sheetName val="modfrmNTKU1XCheckInIsInProgress"/>
      <sheetName val="modfrmNTKU1XUpdateIsInProgress"/>
      <sheetName val="modUpdTemplMain"/>
      <sheetName val="modfrmCheckUpdates"/>
      <sheetName val="modfrmKU_LENGTH_PERIOD"/>
      <sheetName val="modfrmDateChoose"/>
      <sheetName val="modfrmNormativeDetailed"/>
      <sheetName val="modTF"/>
      <sheetName val="modNM"/>
      <sheetName val="modSUBS_JKU"/>
      <sheetName val="modSUBS_IDX"/>
      <sheetName val="modADVOCACY"/>
      <sheetName val="modCE"/>
      <sheetName val="modIHLCommandBar"/>
      <sheetName val="modfrmHEATAdditionalOrgData"/>
      <sheetName val="modfrmVSNAVOTVAdditionalOrgData"/>
      <sheetName val="modfrmHOTVSNAAdditionalOrgData"/>
      <sheetName val="modUIButtons"/>
      <sheetName val="modInfo"/>
      <sheetName val="modfrmDynamicList"/>
      <sheetName val="modfrmORGTFList"/>
      <sheetName val="RU23.OREP.KU.2015.PLAN"/>
    </sheetNames>
    <sheetDataSet>
      <sheetData sheetId="0"/>
      <sheetData sheetId="1"/>
      <sheetData sheetId="2"/>
      <sheetData sheetId="3"/>
      <sheetData sheetId="4"/>
      <sheetData sheetId="5"/>
      <sheetData sheetId="6">
        <row r="73">
          <cell r="M73">
            <v>11.1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27">
          <cell r="AG27" t="str">
            <v>при отсутствии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K2">
            <v>2014</v>
          </cell>
        </row>
        <row r="3">
          <cell r="K3">
            <v>2015</v>
          </cell>
        </row>
        <row r="5">
          <cell r="K5" t="str">
            <v>Июль</v>
          </cell>
        </row>
        <row r="6">
          <cell r="K6" t="str">
            <v>Декабрь</v>
          </cell>
        </row>
        <row r="7">
          <cell r="K7" t="str">
            <v>Базовый период</v>
          </cell>
        </row>
        <row r="8">
          <cell r="K8" t="str">
            <v>Регулируемый период</v>
          </cell>
        </row>
        <row r="45">
          <cell r="D45" t="str">
            <v>да</v>
          </cell>
        </row>
        <row r="46">
          <cell r="D46" t="str">
            <v>нет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DT21"/>
  <sheetViews>
    <sheetView topLeftCell="A4" zoomScale="60" zoomScaleNormal="60" workbookViewId="0">
      <selection activeCell="I12" sqref="I12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3.5703125" style="11" customWidth="1"/>
    <col min="18" max="18" width="17" style="11" customWidth="1"/>
    <col min="19" max="19" width="15.28515625" style="11" customWidth="1"/>
    <col min="20" max="20" width="12.140625" style="11" customWidth="1"/>
    <col min="21" max="21" width="11.140625" style="1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43"/>
      <c r="F5" s="92"/>
      <c r="G5" s="92"/>
      <c r="H5" s="93"/>
      <c r="I5" s="93"/>
      <c r="J5" s="94"/>
      <c r="K5" s="94"/>
      <c r="L5" s="49">
        <v>52.3</v>
      </c>
      <c r="M5" s="49">
        <f>L5</f>
        <v>52.3</v>
      </c>
      <c r="N5" s="50">
        <v>7</v>
      </c>
      <c r="O5" s="50">
        <f>N5</f>
        <v>7</v>
      </c>
      <c r="P5" s="87" t="s">
        <v>36</v>
      </c>
      <c r="Q5" s="88"/>
      <c r="R5" s="89" t="s">
        <v>37</v>
      </c>
      <c r="S5" s="89"/>
      <c r="T5" s="58">
        <v>1</v>
      </c>
      <c r="U5" s="58">
        <v>1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44" t="s">
        <v>21</v>
      </c>
      <c r="H7" s="37" t="s">
        <v>22</v>
      </c>
      <c r="I7" s="36" t="s">
        <v>21</v>
      </c>
      <c r="J7" s="38" t="s">
        <v>22</v>
      </c>
      <c r="K7" s="45" t="s">
        <v>21</v>
      </c>
      <c r="L7" s="44" t="s">
        <v>22</v>
      </c>
      <c r="M7" s="44" t="s">
        <v>21</v>
      </c>
      <c r="N7" s="44" t="s">
        <v>22</v>
      </c>
      <c r="O7" s="44" t="s">
        <v>21</v>
      </c>
      <c r="P7" s="44" t="s">
        <v>22</v>
      </c>
      <c r="Q7" s="44" t="s">
        <v>21</v>
      </c>
      <c r="R7" s="44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46"/>
      <c r="B9" s="47" t="s">
        <v>30</v>
      </c>
      <c r="C9" s="48"/>
      <c r="D9" s="56" t="s">
        <v>18</v>
      </c>
      <c r="E9" s="47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7</v>
      </c>
      <c r="O9" s="30">
        <f>O5</f>
        <v>7</v>
      </c>
      <c r="P9" s="40">
        <v>20</v>
      </c>
      <c r="Q9" s="40">
        <f>P9</f>
        <v>20</v>
      </c>
      <c r="R9" s="32">
        <f>P9*H9</f>
        <v>498.40000000000003</v>
      </c>
      <c r="S9" s="32">
        <f>Q9*I9</f>
        <v>519.20000000000005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46"/>
      <c r="B11" s="47" t="s">
        <v>33</v>
      </c>
      <c r="C11" s="48"/>
      <c r="D11" s="56" t="s">
        <v>18</v>
      </c>
      <c r="E11" s="47" t="s">
        <v>15</v>
      </c>
      <c r="F11" s="23" t="s">
        <v>24</v>
      </c>
      <c r="G11" s="23" t="s">
        <v>24</v>
      </c>
      <c r="H11" s="28">
        <v>26.21</v>
      </c>
      <c r="I11" s="28">
        <v>44.2</v>
      </c>
      <c r="J11" s="28"/>
      <c r="K11" s="28"/>
      <c r="L11" s="29"/>
      <c r="M11" s="29"/>
      <c r="N11" s="30">
        <f>N5</f>
        <v>7</v>
      </c>
      <c r="O11" s="30">
        <f>O5</f>
        <v>7</v>
      </c>
      <c r="P11" s="40">
        <f>P9</f>
        <v>20</v>
      </c>
      <c r="Q11" s="40">
        <f>P11</f>
        <v>20</v>
      </c>
      <c r="R11" s="32">
        <f>P11*H11</f>
        <v>524.20000000000005</v>
      </c>
      <c r="S11" s="32">
        <f>Q11*I11</f>
        <v>884</v>
      </c>
      <c r="T11" s="82">
        <f>S11/R11*100</f>
        <v>168.63792445631435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1"/>
      <c r="C13" s="62"/>
      <c r="D13" s="56" t="s">
        <v>18</v>
      </c>
      <c r="E13" s="63" t="s">
        <v>43</v>
      </c>
      <c r="F13" s="23" t="s">
        <v>45</v>
      </c>
      <c r="G13" s="23" t="s">
        <v>45</v>
      </c>
      <c r="H13" s="28"/>
      <c r="I13" s="28"/>
      <c r="J13" s="64"/>
      <c r="K13" s="64"/>
      <c r="L13" s="65">
        <f>L5</f>
        <v>52.3</v>
      </c>
      <c r="M13" s="65">
        <f>M5</f>
        <v>52.3</v>
      </c>
      <c r="N13" s="66">
        <f>N5</f>
        <v>7</v>
      </c>
      <c r="O13" s="66">
        <f>O5</f>
        <v>7</v>
      </c>
      <c r="P13" s="40"/>
      <c r="Q13" s="40"/>
      <c r="R13" s="32">
        <f>H13*J13*L13</f>
        <v>0</v>
      </c>
      <c r="S13" s="32">
        <f>I13*K13*M13</f>
        <v>0</v>
      </c>
      <c r="T13" s="82" t="e">
        <f>S13/R13*100</f>
        <v>#DIV/0!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56.25">
      <c r="A15" s="55"/>
      <c r="B15" s="56" t="s">
        <v>27</v>
      </c>
      <c r="C15" s="57"/>
      <c r="D15" s="56" t="s">
        <v>18</v>
      </c>
      <c r="E15" s="47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7</v>
      </c>
      <c r="O15" s="30">
        <f>O5</f>
        <v>7</v>
      </c>
      <c r="P15" s="42">
        <v>151</v>
      </c>
      <c r="Q15" s="42">
        <f>P15</f>
        <v>151</v>
      </c>
      <c r="R15" s="32">
        <f>P15*H15</f>
        <v>434.88</v>
      </c>
      <c r="S15" s="32">
        <f>Q15*I15</f>
        <v>453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 customHeight="1">
      <c r="A17" s="46"/>
      <c r="B17" s="60" t="s">
        <v>20</v>
      </c>
      <c r="C17" s="48"/>
      <c r="D17" s="60" t="s">
        <v>18</v>
      </c>
      <c r="E17" s="47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7</v>
      </c>
      <c r="O17" s="30">
        <f>O5</f>
        <v>7</v>
      </c>
      <c r="P17" s="40">
        <v>113</v>
      </c>
      <c r="Q17" s="42">
        <f>P17</f>
        <v>113</v>
      </c>
      <c r="R17" s="32">
        <f>P17*H17</f>
        <v>638.45000000000005</v>
      </c>
      <c r="S17" s="32">
        <f>Q17*I17</f>
        <v>656.53</v>
      </c>
      <c r="T17" s="82">
        <f>S17/R17*100</f>
        <v>102.83185840707962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9.25" customHeight="1">
      <c r="A18" s="18" t="s">
        <v>44</v>
      </c>
      <c r="B18" s="19" t="s">
        <v>11</v>
      </c>
      <c r="C18" s="20"/>
      <c r="D18" s="20"/>
      <c r="E18" s="26"/>
      <c r="F18" s="27"/>
      <c r="G18" s="27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2">
        <f>SUM(R9:R17)</f>
        <v>2095.9300000000003</v>
      </c>
      <c r="S18" s="32">
        <f>SUM(S9:S17)</f>
        <v>2512.73</v>
      </c>
      <c r="T18" s="80">
        <f>S18/R18*100</f>
        <v>119.88616032023968</v>
      </c>
      <c r="U18" s="81"/>
      <c r="V18" s="8"/>
      <c r="W18" s="8"/>
      <c r="X18" s="1"/>
      <c r="Y18" s="2"/>
      <c r="Z18" s="2"/>
      <c r="AA18" s="2"/>
      <c r="AB18" s="2"/>
      <c r="AC18" s="2"/>
      <c r="AD18" s="2"/>
      <c r="AE18" s="2"/>
      <c r="AF18" s="2"/>
      <c r="AG18" s="2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>
      <c r="A19" s="9"/>
      <c r="B19" s="9"/>
      <c r="C19" s="9"/>
      <c r="D19" s="9"/>
      <c r="E19" s="9"/>
      <c r="F19" s="6"/>
      <c r="G19" s="6"/>
      <c r="H19" s="12"/>
      <c r="I19" s="12"/>
      <c r="J19" s="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 ht="27.75" customHeight="1">
      <c r="B21" s="95" t="s">
        <v>25</v>
      </c>
      <c r="C21" s="95"/>
      <c r="D21" s="95"/>
      <c r="E21" s="95"/>
      <c r="F21" s="95"/>
      <c r="G21" s="95"/>
      <c r="N21" s="96"/>
      <c r="O21" s="96"/>
      <c r="P21" s="96"/>
      <c r="Q21" s="96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</sheetData>
  <mergeCells count="32">
    <mergeCell ref="B21:G21"/>
    <mergeCell ref="N21:Q21"/>
    <mergeCell ref="E6:E7"/>
    <mergeCell ref="F6:G6"/>
    <mergeCell ref="H6:I6"/>
    <mergeCell ref="J6:K6"/>
    <mergeCell ref="A1:U1"/>
    <mergeCell ref="A2:U2"/>
    <mergeCell ref="A3:U3"/>
    <mergeCell ref="P5:Q5"/>
    <mergeCell ref="R5:S5"/>
    <mergeCell ref="R4:S4"/>
    <mergeCell ref="A5:D5"/>
    <mergeCell ref="F5:G5"/>
    <mergeCell ref="H5:I5"/>
    <mergeCell ref="J5:K5"/>
    <mergeCell ref="T18:U18"/>
    <mergeCell ref="T9:U9"/>
    <mergeCell ref="T11:U11"/>
    <mergeCell ref="T15:U15"/>
    <mergeCell ref="T17:U17"/>
    <mergeCell ref="T13:U13"/>
    <mergeCell ref="T7:U7"/>
    <mergeCell ref="T6:U6"/>
    <mergeCell ref="A6:A7"/>
    <mergeCell ref="B6:B7"/>
    <mergeCell ref="C6:C7"/>
    <mergeCell ref="D6:D7"/>
    <mergeCell ref="R6:S6"/>
    <mergeCell ref="L6:M6"/>
    <mergeCell ref="N6:O6"/>
    <mergeCell ref="P6:Q6"/>
  </mergeCells>
  <pageMargins left="0" right="0" top="0" bottom="0" header="0" footer="0"/>
  <pageSetup paperSize="9" scale="4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DT21"/>
  <sheetViews>
    <sheetView topLeftCell="A4" zoomScale="60" zoomScaleNormal="60" workbookViewId="0">
      <selection activeCell="I13" sqref="I13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6.42578125" style="11" customWidth="1"/>
    <col min="18" max="18" width="17" style="11" customWidth="1"/>
    <col min="19" max="20" width="15.28515625" style="11" customWidth="1"/>
    <col min="21" max="21" width="18.5703125" style="1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52"/>
      <c r="F5" s="92"/>
      <c r="G5" s="92"/>
      <c r="H5" s="93"/>
      <c r="I5" s="93"/>
      <c r="J5" s="94"/>
      <c r="K5" s="94"/>
      <c r="L5" s="49">
        <v>43.6</v>
      </c>
      <c r="M5" s="49">
        <f>L5</f>
        <v>43.6</v>
      </c>
      <c r="N5" s="50">
        <v>3</v>
      </c>
      <c r="O5" s="50">
        <f>N5</f>
        <v>3</v>
      </c>
      <c r="P5" s="87" t="s">
        <v>36</v>
      </c>
      <c r="Q5" s="88"/>
      <c r="R5" s="89" t="s">
        <v>37</v>
      </c>
      <c r="S5" s="89"/>
      <c r="T5" s="58">
        <v>2</v>
      </c>
      <c r="U5" s="58">
        <v>7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53" t="s">
        <v>21</v>
      </c>
      <c r="H7" s="37" t="s">
        <v>22</v>
      </c>
      <c r="I7" s="36" t="s">
        <v>21</v>
      </c>
      <c r="J7" s="38" t="s">
        <v>22</v>
      </c>
      <c r="K7" s="54" t="s">
        <v>21</v>
      </c>
      <c r="L7" s="53" t="s">
        <v>22</v>
      </c>
      <c r="M7" s="53" t="s">
        <v>21</v>
      </c>
      <c r="N7" s="53" t="s">
        <v>22</v>
      </c>
      <c r="O7" s="53" t="s">
        <v>21</v>
      </c>
      <c r="P7" s="53" t="s">
        <v>22</v>
      </c>
      <c r="Q7" s="53" t="s">
        <v>21</v>
      </c>
      <c r="R7" s="53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55"/>
      <c r="B9" s="56" t="s">
        <v>30</v>
      </c>
      <c r="C9" s="57"/>
      <c r="D9" s="56" t="s">
        <v>18</v>
      </c>
      <c r="E9" s="56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3</v>
      </c>
      <c r="O9" s="30">
        <f>O5</f>
        <v>3</v>
      </c>
      <c r="P9" s="40">
        <v>21</v>
      </c>
      <c r="Q9" s="40">
        <f>P9</f>
        <v>21</v>
      </c>
      <c r="R9" s="32">
        <f>P9*H9</f>
        <v>523.32000000000005</v>
      </c>
      <c r="S9" s="32">
        <f>Q9*I9</f>
        <v>545.16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55"/>
      <c r="B11" s="56" t="s">
        <v>33</v>
      </c>
      <c r="C11" s="57"/>
      <c r="D11" s="56" t="s">
        <v>18</v>
      </c>
      <c r="E11" s="56" t="s">
        <v>15</v>
      </c>
      <c r="F11" s="23" t="s">
        <v>24</v>
      </c>
      <c r="G11" s="23" t="s">
        <v>24</v>
      </c>
      <c r="H11" s="28">
        <v>26.21</v>
      </c>
      <c r="I11" s="28">
        <f>Юж!I11</f>
        <v>44.2</v>
      </c>
      <c r="J11" s="28"/>
      <c r="K11" s="28"/>
      <c r="L11" s="29"/>
      <c r="M11" s="29"/>
      <c r="N11" s="30">
        <f>N5</f>
        <v>3</v>
      </c>
      <c r="O11" s="30">
        <f>O5</f>
        <v>3</v>
      </c>
      <c r="P11" s="40">
        <f>P9</f>
        <v>21</v>
      </c>
      <c r="Q11" s="40">
        <f>P11</f>
        <v>21</v>
      </c>
      <c r="R11" s="32">
        <f>P11*H11</f>
        <v>550.41</v>
      </c>
      <c r="S11" s="32">
        <f>Q11*I11</f>
        <v>928.2</v>
      </c>
      <c r="T11" s="82">
        <f>S11/R11*100</f>
        <v>168.63792445631441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1"/>
      <c r="C13" s="62"/>
      <c r="D13" s="56" t="s">
        <v>18</v>
      </c>
      <c r="E13" s="63" t="s">
        <v>43</v>
      </c>
      <c r="F13" s="23" t="s">
        <v>45</v>
      </c>
      <c r="G13" s="23" t="s">
        <v>45</v>
      </c>
      <c r="H13" s="28"/>
      <c r="I13" s="28">
        <f>Юж!I13</f>
        <v>0</v>
      </c>
      <c r="J13" s="64"/>
      <c r="K13" s="64"/>
      <c r="L13" s="65">
        <f>L5</f>
        <v>43.6</v>
      </c>
      <c r="M13" s="65">
        <f>M5</f>
        <v>43.6</v>
      </c>
      <c r="N13" s="66">
        <f>N5</f>
        <v>3</v>
      </c>
      <c r="O13" s="66">
        <f>O5</f>
        <v>3</v>
      </c>
      <c r="P13" s="40"/>
      <c r="Q13" s="40"/>
      <c r="R13" s="32">
        <f>H13*J13*L13</f>
        <v>0</v>
      </c>
      <c r="S13" s="32">
        <f>I13*K13*M13</f>
        <v>0</v>
      </c>
      <c r="T13" s="82" t="e">
        <f>S13/R13*100</f>
        <v>#DIV/0!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69.75" customHeight="1">
      <c r="A15" s="55"/>
      <c r="B15" s="56" t="s">
        <v>27</v>
      </c>
      <c r="C15" s="57"/>
      <c r="D15" s="56" t="s">
        <v>18</v>
      </c>
      <c r="E15" s="56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3</v>
      </c>
      <c r="O15" s="30">
        <f>O5</f>
        <v>3</v>
      </c>
      <c r="P15" s="42">
        <v>148</v>
      </c>
      <c r="Q15" s="42">
        <f>P15</f>
        <v>148</v>
      </c>
      <c r="R15" s="32">
        <f>P15*H15</f>
        <v>426.24</v>
      </c>
      <c r="S15" s="32">
        <f>Q15*I15</f>
        <v>444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 customHeight="1">
      <c r="A17" s="55"/>
      <c r="B17" s="60" t="s">
        <v>20</v>
      </c>
      <c r="C17" s="57"/>
      <c r="D17" s="60" t="s">
        <v>18</v>
      </c>
      <c r="E17" s="56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3</v>
      </c>
      <c r="O17" s="30">
        <f>O5</f>
        <v>3</v>
      </c>
      <c r="P17" s="40">
        <v>380</v>
      </c>
      <c r="Q17" s="42">
        <f>P17</f>
        <v>380</v>
      </c>
      <c r="R17" s="32">
        <f>P17*H17</f>
        <v>2147</v>
      </c>
      <c r="S17" s="32">
        <f>Q17*I17</f>
        <v>2207.7999999999997</v>
      </c>
      <c r="T17" s="82">
        <f>S17/R17*100</f>
        <v>102.83185840707962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9.25" customHeight="1">
      <c r="A18" s="18" t="s">
        <v>44</v>
      </c>
      <c r="B18" s="19" t="s">
        <v>11</v>
      </c>
      <c r="C18" s="20"/>
      <c r="D18" s="20"/>
      <c r="E18" s="26"/>
      <c r="F18" s="27"/>
      <c r="G18" s="27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2">
        <f>SUM(R9:R17)</f>
        <v>3646.9700000000003</v>
      </c>
      <c r="S18" s="32">
        <f>SUM(S9:S17)</f>
        <v>4125.16</v>
      </c>
      <c r="T18" s="80">
        <f>S18/R18*100</f>
        <v>113.11198063049599</v>
      </c>
      <c r="U18" s="81"/>
      <c r="V18" s="8"/>
      <c r="W18" s="8"/>
      <c r="X18" s="1"/>
      <c r="Y18" s="2"/>
      <c r="Z18" s="2"/>
      <c r="AA18" s="2"/>
      <c r="AB18" s="2"/>
      <c r="AC18" s="2"/>
      <c r="AD18" s="2"/>
      <c r="AE18" s="2"/>
      <c r="AF18" s="2"/>
      <c r="AG18" s="2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>
      <c r="A19" s="9"/>
      <c r="B19" s="9"/>
      <c r="C19" s="9"/>
      <c r="D19" s="9"/>
      <c r="E19" s="9"/>
      <c r="F19" s="6"/>
      <c r="G19" s="6"/>
      <c r="H19" s="12"/>
      <c r="I19" s="12"/>
      <c r="J19" s="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 ht="27.75" customHeight="1">
      <c r="B21" s="95" t="s">
        <v>25</v>
      </c>
      <c r="C21" s="95"/>
      <c r="D21" s="95"/>
      <c r="E21" s="95"/>
      <c r="F21" s="95"/>
      <c r="G21" s="95"/>
      <c r="N21" s="96"/>
      <c r="O21" s="96"/>
      <c r="P21" s="96"/>
      <c r="Q21" s="96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</sheetData>
  <mergeCells count="32">
    <mergeCell ref="F6:G6"/>
    <mergeCell ref="A1:U1"/>
    <mergeCell ref="A2:U2"/>
    <mergeCell ref="A3:U3"/>
    <mergeCell ref="R4:S4"/>
    <mergeCell ref="A5:D5"/>
    <mergeCell ref="F5:G5"/>
    <mergeCell ref="H5:I5"/>
    <mergeCell ref="J5:K5"/>
    <mergeCell ref="P5:Q5"/>
    <mergeCell ref="R5:S5"/>
    <mergeCell ref="A6:A7"/>
    <mergeCell ref="B6:B7"/>
    <mergeCell ref="C6:C7"/>
    <mergeCell ref="D6:D7"/>
    <mergeCell ref="E6:E7"/>
    <mergeCell ref="T13:U13"/>
    <mergeCell ref="T18:U18"/>
    <mergeCell ref="B21:G21"/>
    <mergeCell ref="N21:Q21"/>
    <mergeCell ref="T6:U6"/>
    <mergeCell ref="T7:U7"/>
    <mergeCell ref="T9:U9"/>
    <mergeCell ref="T11:U11"/>
    <mergeCell ref="T15:U15"/>
    <mergeCell ref="T17:U17"/>
    <mergeCell ref="H6:I6"/>
    <mergeCell ref="J6:K6"/>
    <mergeCell ref="L6:M6"/>
    <mergeCell ref="N6:O6"/>
    <mergeCell ref="P6:Q6"/>
    <mergeCell ref="R6:S6"/>
  </mergeCells>
  <pageMargins left="0" right="0" top="0" bottom="0" header="0" footer="0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DT23"/>
  <sheetViews>
    <sheetView topLeftCell="A4" zoomScale="60" zoomScaleNormal="60" workbookViewId="0">
      <selection activeCell="I13" sqref="I13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6.42578125" style="11" customWidth="1"/>
    <col min="18" max="18" width="17" style="11" customWidth="1"/>
    <col min="19" max="19" width="15.28515625" style="11" customWidth="1"/>
    <col min="20" max="20" width="11.42578125" style="11" customWidth="1"/>
    <col min="21" max="21" width="12.5703125" style="11" bestFit="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52"/>
      <c r="F5" s="92"/>
      <c r="G5" s="92"/>
      <c r="H5" s="93"/>
      <c r="I5" s="93"/>
      <c r="J5" s="94"/>
      <c r="K5" s="94"/>
      <c r="L5" s="49">
        <v>53.94</v>
      </c>
      <c r="M5" s="49">
        <f>L5</f>
        <v>53.94</v>
      </c>
      <c r="N5" s="50">
        <v>6</v>
      </c>
      <c r="O5" s="50">
        <f>N5</f>
        <v>6</v>
      </c>
      <c r="P5" s="87" t="s">
        <v>36</v>
      </c>
      <c r="Q5" s="88"/>
      <c r="R5" s="89" t="s">
        <v>37</v>
      </c>
      <c r="S5" s="89"/>
      <c r="T5" s="58">
        <v>2</v>
      </c>
      <c r="U5" s="58">
        <v>8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53" t="s">
        <v>21</v>
      </c>
      <c r="H7" s="37" t="s">
        <v>22</v>
      </c>
      <c r="I7" s="36" t="s">
        <v>21</v>
      </c>
      <c r="J7" s="38" t="s">
        <v>22</v>
      </c>
      <c r="K7" s="54" t="s">
        <v>21</v>
      </c>
      <c r="L7" s="53" t="s">
        <v>22</v>
      </c>
      <c r="M7" s="53" t="s">
        <v>21</v>
      </c>
      <c r="N7" s="53" t="s">
        <v>22</v>
      </c>
      <c r="O7" s="53" t="s">
        <v>21</v>
      </c>
      <c r="P7" s="53" t="s">
        <v>22</v>
      </c>
      <c r="Q7" s="53" t="s">
        <v>21</v>
      </c>
      <c r="R7" s="53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55"/>
      <c r="B9" s="56" t="s">
        <v>30</v>
      </c>
      <c r="C9" s="57"/>
      <c r="D9" s="56" t="s">
        <v>18</v>
      </c>
      <c r="E9" s="56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6</v>
      </c>
      <c r="O9" s="30">
        <f>O5</f>
        <v>6</v>
      </c>
      <c r="P9" s="40">
        <v>20</v>
      </c>
      <c r="Q9" s="40">
        <f>P9</f>
        <v>20</v>
      </c>
      <c r="R9" s="32">
        <f>P9*H9</f>
        <v>498.40000000000003</v>
      </c>
      <c r="S9" s="32">
        <f>Q9*I9</f>
        <v>519.20000000000005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55"/>
      <c r="B11" s="56" t="s">
        <v>33</v>
      </c>
      <c r="C11" s="57"/>
      <c r="D11" s="56" t="s">
        <v>18</v>
      </c>
      <c r="E11" s="56" t="s">
        <v>15</v>
      </c>
      <c r="F11" s="23" t="s">
        <v>24</v>
      </c>
      <c r="G11" s="23" t="s">
        <v>24</v>
      </c>
      <c r="H11" s="28">
        <v>26.21</v>
      </c>
      <c r="I11" s="28">
        <f>'Юж (2)'!I11</f>
        <v>44.2</v>
      </c>
      <c r="J11" s="28"/>
      <c r="K11" s="28"/>
      <c r="L11" s="29"/>
      <c r="M11" s="29"/>
      <c r="N11" s="30">
        <f>N5</f>
        <v>6</v>
      </c>
      <c r="O11" s="30">
        <f>O5</f>
        <v>6</v>
      </c>
      <c r="P11" s="40">
        <f>P9</f>
        <v>20</v>
      </c>
      <c r="Q11" s="40">
        <f>P11</f>
        <v>20</v>
      </c>
      <c r="R11" s="32">
        <f>P11*H11</f>
        <v>524.20000000000005</v>
      </c>
      <c r="S11" s="32">
        <f>Q11*I11</f>
        <v>884</v>
      </c>
      <c r="T11" s="82">
        <f>S11/R11*100</f>
        <v>168.63792445631435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1"/>
      <c r="C13" s="62"/>
      <c r="D13" s="56" t="s">
        <v>18</v>
      </c>
      <c r="E13" s="63" t="s">
        <v>43</v>
      </c>
      <c r="F13" s="23" t="s">
        <v>45</v>
      </c>
      <c r="G13" s="23" t="s">
        <v>45</v>
      </c>
      <c r="H13" s="28"/>
      <c r="I13" s="28">
        <f>'Юж (2)'!I13</f>
        <v>0</v>
      </c>
      <c r="J13" s="64"/>
      <c r="K13" s="64"/>
      <c r="L13" s="65">
        <f>L5</f>
        <v>53.94</v>
      </c>
      <c r="M13" s="65">
        <f>M5</f>
        <v>53.94</v>
      </c>
      <c r="N13" s="66">
        <f>N5</f>
        <v>6</v>
      </c>
      <c r="O13" s="66">
        <f>O5</f>
        <v>6</v>
      </c>
      <c r="P13" s="40"/>
      <c r="Q13" s="40"/>
      <c r="R13" s="32">
        <f>H13*J13*L13</f>
        <v>0</v>
      </c>
      <c r="S13" s="32">
        <f>I13*K13*M13</f>
        <v>0</v>
      </c>
      <c r="T13" s="82" t="e">
        <f>S13/R13*100</f>
        <v>#DIV/0!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69.75" customHeight="1">
      <c r="A15" s="55"/>
      <c r="B15" s="56" t="s">
        <v>27</v>
      </c>
      <c r="C15" s="57"/>
      <c r="D15" s="56" t="s">
        <v>18</v>
      </c>
      <c r="E15" s="56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6</v>
      </c>
      <c r="O15" s="30">
        <f>O5</f>
        <v>6</v>
      </c>
      <c r="P15" s="42">
        <v>521</v>
      </c>
      <c r="Q15" s="42">
        <f>P15</f>
        <v>521</v>
      </c>
      <c r="R15" s="32">
        <f>P15*H15</f>
        <v>1500.48</v>
      </c>
      <c r="S15" s="32">
        <f>Q15*I15</f>
        <v>1563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>
      <c r="A17" s="55"/>
      <c r="B17" s="99" t="s">
        <v>20</v>
      </c>
      <c r="C17" s="57"/>
      <c r="D17" s="99" t="s">
        <v>18</v>
      </c>
      <c r="E17" s="56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6</v>
      </c>
      <c r="O17" s="30">
        <f>O5</f>
        <v>6</v>
      </c>
      <c r="P17" s="40">
        <v>502</v>
      </c>
      <c r="Q17" s="42">
        <f>P17</f>
        <v>502</v>
      </c>
      <c r="R17" s="32">
        <f>P17*H17</f>
        <v>2836.3</v>
      </c>
      <c r="S17" s="32">
        <f>Q17*I17</f>
        <v>2916.62</v>
      </c>
      <c r="T17" s="82">
        <f>S17/R17*100</f>
        <v>102.83185840707965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0.25" hidden="1">
      <c r="A18" s="18" t="s">
        <v>44</v>
      </c>
      <c r="B18" s="98"/>
      <c r="C18" s="57"/>
      <c r="D18" s="101"/>
      <c r="E18" s="56" t="s">
        <v>15</v>
      </c>
      <c r="F18" s="23"/>
      <c r="G18" s="23"/>
      <c r="H18" s="28"/>
      <c r="I18" s="28"/>
      <c r="J18" s="28"/>
      <c r="K18" s="28"/>
      <c r="L18" s="29"/>
      <c r="M18" s="29"/>
      <c r="N18" s="30">
        <f>N5</f>
        <v>6</v>
      </c>
      <c r="O18" s="30">
        <f>O5</f>
        <v>6</v>
      </c>
      <c r="P18" s="29"/>
      <c r="Q18" s="29"/>
      <c r="R18" s="32">
        <f>P18*H18</f>
        <v>0</v>
      </c>
      <c r="S18" s="32">
        <f>Q18*I18</f>
        <v>0</v>
      </c>
      <c r="T18" s="32"/>
      <c r="U18" s="33" t="e">
        <f>S18/R18*100</f>
        <v>#DIV/0!</v>
      </c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 ht="20.25" hidden="1">
      <c r="A19" s="55"/>
      <c r="B19" s="100"/>
      <c r="C19" s="57"/>
      <c r="D19" s="102"/>
      <c r="E19" s="56" t="s">
        <v>15</v>
      </c>
      <c r="F19" s="23"/>
      <c r="G19" s="23"/>
      <c r="H19" s="28"/>
      <c r="I19" s="28"/>
      <c r="J19" s="28"/>
      <c r="K19" s="28"/>
      <c r="L19" s="31">
        <f>L5</f>
        <v>53.94</v>
      </c>
      <c r="M19" s="31">
        <f>M5</f>
        <v>53.94</v>
      </c>
      <c r="N19" s="30">
        <f>N5</f>
        <v>6</v>
      </c>
      <c r="O19" s="30">
        <f>O5</f>
        <v>6</v>
      </c>
      <c r="P19" s="29"/>
      <c r="Q19" s="29"/>
      <c r="R19" s="32"/>
      <c r="S19" s="32"/>
      <c r="T19" s="32"/>
      <c r="U19" s="33" t="e">
        <f>S19/R19*100</f>
        <v>#DIV/0!</v>
      </c>
      <c r="V19" s="2"/>
      <c r="W19" s="2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 ht="29.25" customHeight="1">
      <c r="A20" s="18" t="s">
        <v>44</v>
      </c>
      <c r="B20" s="19" t="s">
        <v>11</v>
      </c>
      <c r="C20" s="20"/>
      <c r="D20" s="20"/>
      <c r="E20" s="26"/>
      <c r="F20" s="27"/>
      <c r="G20" s="2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2">
        <f>SUM(R9:R19)</f>
        <v>5359.38</v>
      </c>
      <c r="S20" s="32">
        <f>SUM(S9:S19)</f>
        <v>5882.82</v>
      </c>
      <c r="T20" s="80">
        <f>S20/R20*100</f>
        <v>109.76680138374215</v>
      </c>
      <c r="U20" s="81"/>
      <c r="V20" s="8"/>
      <c r="W20" s="8"/>
      <c r="X20" s="1"/>
      <c r="Y20" s="2"/>
      <c r="Z20" s="2"/>
      <c r="AA20" s="2"/>
      <c r="AB20" s="2"/>
      <c r="AC20" s="2"/>
      <c r="AD20" s="2"/>
      <c r="AE20" s="2"/>
      <c r="AF20" s="2"/>
      <c r="AG20" s="2"/>
      <c r="AH20" s="3"/>
      <c r="AI20" s="3"/>
      <c r="AJ20" s="3"/>
      <c r="AK20" s="3"/>
      <c r="AL20" s="3"/>
      <c r="BB20" s="3"/>
      <c r="BC20" s="3"/>
      <c r="BD20" s="3"/>
      <c r="BE20" s="3"/>
      <c r="BF20" s="3"/>
      <c r="BG20" s="3"/>
      <c r="BH20" s="3"/>
      <c r="BI20" s="3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>
      <c r="A21" s="9"/>
      <c r="B21" s="9"/>
      <c r="C21" s="9"/>
      <c r="D21" s="9"/>
      <c r="E21" s="9"/>
      <c r="F21" s="6"/>
      <c r="G21" s="6"/>
      <c r="H21" s="12"/>
      <c r="I21" s="12"/>
      <c r="J21" s="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3"/>
      <c r="AI21" s="3"/>
      <c r="AJ21" s="3"/>
      <c r="AK21" s="3"/>
      <c r="AL21" s="3"/>
      <c r="BB21" s="3"/>
      <c r="BC21" s="3"/>
      <c r="BD21" s="3"/>
      <c r="BE21" s="3"/>
      <c r="BF21" s="3"/>
      <c r="BG21" s="3"/>
      <c r="BH21" s="3"/>
      <c r="BI21" s="3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  <row r="22" spans="1:124"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</row>
    <row r="23" spans="1:124" ht="27.75" customHeight="1">
      <c r="B23" s="95" t="s">
        <v>25</v>
      </c>
      <c r="C23" s="95"/>
      <c r="D23" s="95"/>
      <c r="E23" s="95"/>
      <c r="F23" s="95"/>
      <c r="G23" s="95"/>
      <c r="N23" s="96"/>
      <c r="O23" s="96"/>
      <c r="P23" s="96"/>
      <c r="Q23" s="96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</row>
  </sheetData>
  <mergeCells count="34">
    <mergeCell ref="A1:U1"/>
    <mergeCell ref="A2:U2"/>
    <mergeCell ref="A3:U3"/>
    <mergeCell ref="R4:S4"/>
    <mergeCell ref="A5:D5"/>
    <mergeCell ref="F5:G5"/>
    <mergeCell ref="H5:I5"/>
    <mergeCell ref="J5:K5"/>
    <mergeCell ref="P5:Q5"/>
    <mergeCell ref="R5:S5"/>
    <mergeCell ref="P6:Q6"/>
    <mergeCell ref="R6:S6"/>
    <mergeCell ref="A6:A7"/>
    <mergeCell ref="B6:B7"/>
    <mergeCell ref="C6:C7"/>
    <mergeCell ref="D6:D7"/>
    <mergeCell ref="E6:E7"/>
    <mergeCell ref="F6:G6"/>
    <mergeCell ref="T13:U13"/>
    <mergeCell ref="T20:U20"/>
    <mergeCell ref="B23:G23"/>
    <mergeCell ref="N23:Q23"/>
    <mergeCell ref="T6:U6"/>
    <mergeCell ref="T7:U7"/>
    <mergeCell ref="T9:U9"/>
    <mergeCell ref="T11:U11"/>
    <mergeCell ref="T15:U15"/>
    <mergeCell ref="B17:B19"/>
    <mergeCell ref="D17:D19"/>
    <mergeCell ref="T17:U17"/>
    <mergeCell ref="H6:I6"/>
    <mergeCell ref="J6:K6"/>
    <mergeCell ref="L6:M6"/>
    <mergeCell ref="N6:O6"/>
  </mergeCells>
  <pageMargins left="0" right="0" top="0" bottom="0" header="0" footer="0"/>
  <pageSetup paperSize="9" scale="4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DT23"/>
  <sheetViews>
    <sheetView topLeftCell="A4" zoomScale="60" zoomScaleNormal="60" workbookViewId="0">
      <selection activeCell="I13" sqref="I13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3.85546875" style="11" customWidth="1"/>
    <col min="18" max="18" width="17" style="11" customWidth="1"/>
    <col min="19" max="19" width="15.28515625" style="11" customWidth="1"/>
    <col min="20" max="20" width="11.42578125" style="11" customWidth="1"/>
    <col min="21" max="21" width="12.5703125" style="11" bestFit="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52"/>
      <c r="F5" s="92"/>
      <c r="G5" s="92"/>
      <c r="H5" s="93"/>
      <c r="I5" s="93"/>
      <c r="J5" s="94"/>
      <c r="K5" s="94"/>
      <c r="L5" s="49">
        <v>87.3</v>
      </c>
      <c r="M5" s="49">
        <f>L5</f>
        <v>87.3</v>
      </c>
      <c r="N5" s="50">
        <v>3</v>
      </c>
      <c r="O5" s="50">
        <f>N5</f>
        <v>3</v>
      </c>
      <c r="P5" s="87" t="s">
        <v>36</v>
      </c>
      <c r="Q5" s="88"/>
      <c r="R5" s="89" t="s">
        <v>37</v>
      </c>
      <c r="S5" s="89"/>
      <c r="T5" s="58">
        <v>12</v>
      </c>
      <c r="U5" s="58">
        <v>1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53" t="s">
        <v>21</v>
      </c>
      <c r="H7" s="37" t="s">
        <v>22</v>
      </c>
      <c r="I7" s="36" t="s">
        <v>21</v>
      </c>
      <c r="J7" s="38" t="s">
        <v>22</v>
      </c>
      <c r="K7" s="54" t="s">
        <v>21</v>
      </c>
      <c r="L7" s="53" t="s">
        <v>22</v>
      </c>
      <c r="M7" s="53" t="s">
        <v>21</v>
      </c>
      <c r="N7" s="53" t="s">
        <v>22</v>
      </c>
      <c r="O7" s="53" t="s">
        <v>21</v>
      </c>
      <c r="P7" s="53" t="s">
        <v>22</v>
      </c>
      <c r="Q7" s="53" t="s">
        <v>21</v>
      </c>
      <c r="R7" s="53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55"/>
      <c r="B9" s="56" t="s">
        <v>30</v>
      </c>
      <c r="C9" s="57"/>
      <c r="D9" s="56" t="s">
        <v>18</v>
      </c>
      <c r="E9" s="56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3</v>
      </c>
      <c r="O9" s="30">
        <f>O5</f>
        <v>3</v>
      </c>
      <c r="P9" s="40">
        <v>22</v>
      </c>
      <c r="Q9" s="40">
        <f>P9</f>
        <v>22</v>
      </c>
      <c r="R9" s="32">
        <f>P9*H9</f>
        <v>548.24</v>
      </c>
      <c r="S9" s="32">
        <f>Q9*I9</f>
        <v>571.12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55"/>
      <c r="B11" s="56" t="s">
        <v>33</v>
      </c>
      <c r="C11" s="57"/>
      <c r="D11" s="56" t="s">
        <v>18</v>
      </c>
      <c r="E11" s="56" t="s">
        <v>15</v>
      </c>
      <c r="F11" s="23" t="s">
        <v>24</v>
      </c>
      <c r="G11" s="23" t="s">
        <v>24</v>
      </c>
      <c r="H11" s="28">
        <v>26.21</v>
      </c>
      <c r="I11" s="28">
        <f>Юж!I11</f>
        <v>44.2</v>
      </c>
      <c r="J11" s="28"/>
      <c r="K11" s="28"/>
      <c r="L11" s="29"/>
      <c r="M11" s="29"/>
      <c r="N11" s="30">
        <f>N5</f>
        <v>3</v>
      </c>
      <c r="O11" s="30">
        <f>O5</f>
        <v>3</v>
      </c>
      <c r="P11" s="40">
        <f>P9</f>
        <v>22</v>
      </c>
      <c r="Q11" s="40">
        <f>P11</f>
        <v>22</v>
      </c>
      <c r="R11" s="32">
        <f>P11*H11</f>
        <v>576.62</v>
      </c>
      <c r="S11" s="32">
        <f>Q11*I11</f>
        <v>972.40000000000009</v>
      </c>
      <c r="T11" s="82">
        <f>S11/R11*100</f>
        <v>168.63792445631441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1"/>
      <c r="C13" s="62"/>
      <c r="D13" s="56" t="s">
        <v>18</v>
      </c>
      <c r="E13" s="63" t="s">
        <v>43</v>
      </c>
      <c r="F13" s="23" t="s">
        <v>45</v>
      </c>
      <c r="G13" s="23" t="s">
        <v>45</v>
      </c>
      <c r="H13" s="28"/>
      <c r="I13" s="28">
        <f>Юж!I13</f>
        <v>0</v>
      </c>
      <c r="J13" s="64"/>
      <c r="K13" s="64"/>
      <c r="L13" s="65">
        <f>L5</f>
        <v>87.3</v>
      </c>
      <c r="M13" s="65">
        <f>M5</f>
        <v>87.3</v>
      </c>
      <c r="N13" s="66">
        <f>N5</f>
        <v>3</v>
      </c>
      <c r="O13" s="66">
        <f>O5</f>
        <v>3</v>
      </c>
      <c r="P13" s="40"/>
      <c r="Q13" s="40"/>
      <c r="R13" s="32">
        <f>H13*J13*L13</f>
        <v>0</v>
      </c>
      <c r="S13" s="32">
        <f>I13*K13*M13</f>
        <v>0</v>
      </c>
      <c r="T13" s="82" t="e">
        <f>S13/R13*100</f>
        <v>#DIV/0!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69.75" customHeight="1">
      <c r="A15" s="55"/>
      <c r="B15" s="56" t="s">
        <v>27</v>
      </c>
      <c r="C15" s="57"/>
      <c r="D15" s="56" t="s">
        <v>18</v>
      </c>
      <c r="E15" s="56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3</v>
      </c>
      <c r="O15" s="30">
        <f>O5</f>
        <v>3</v>
      </c>
      <c r="P15" s="42">
        <v>250</v>
      </c>
      <c r="Q15" s="42">
        <f>P15</f>
        <v>250</v>
      </c>
      <c r="R15" s="32">
        <f>P15*H15</f>
        <v>720</v>
      </c>
      <c r="S15" s="32">
        <f>Q15*I15</f>
        <v>750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>
      <c r="A17" s="55"/>
      <c r="B17" s="99" t="s">
        <v>20</v>
      </c>
      <c r="C17" s="57"/>
      <c r="D17" s="99" t="s">
        <v>18</v>
      </c>
      <c r="E17" s="56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3</v>
      </c>
      <c r="O17" s="30">
        <f>O5</f>
        <v>3</v>
      </c>
      <c r="P17" s="40">
        <v>883</v>
      </c>
      <c r="Q17" s="42">
        <f>P17</f>
        <v>883</v>
      </c>
      <c r="R17" s="32">
        <f>P17*H17</f>
        <v>4988.9500000000007</v>
      </c>
      <c r="S17" s="32">
        <f>Q17*I17</f>
        <v>5130.2299999999996</v>
      </c>
      <c r="T17" s="82">
        <f>S17/R17*100</f>
        <v>102.83185840707962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0.25" hidden="1">
      <c r="A18" s="18" t="s">
        <v>44</v>
      </c>
      <c r="B18" s="98"/>
      <c r="C18" s="57"/>
      <c r="D18" s="101"/>
      <c r="E18" s="56" t="s">
        <v>15</v>
      </c>
      <c r="F18" s="23"/>
      <c r="G18" s="23"/>
      <c r="H18" s="28"/>
      <c r="I18" s="28"/>
      <c r="J18" s="28"/>
      <c r="K18" s="28"/>
      <c r="L18" s="29"/>
      <c r="M18" s="29"/>
      <c r="N18" s="30">
        <f>N5</f>
        <v>3</v>
      </c>
      <c r="O18" s="30">
        <f>O5</f>
        <v>3</v>
      </c>
      <c r="P18" s="29"/>
      <c r="Q18" s="29"/>
      <c r="R18" s="32">
        <f>P18*H18</f>
        <v>0</v>
      </c>
      <c r="S18" s="32">
        <f>Q18*I18</f>
        <v>0</v>
      </c>
      <c r="T18" s="32"/>
      <c r="U18" s="33" t="e">
        <f>S18/R18*100</f>
        <v>#DIV/0!</v>
      </c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 ht="20.25" hidden="1">
      <c r="A19" s="55"/>
      <c r="B19" s="100"/>
      <c r="C19" s="57"/>
      <c r="D19" s="102"/>
      <c r="E19" s="56" t="s">
        <v>15</v>
      </c>
      <c r="F19" s="23"/>
      <c r="G19" s="23"/>
      <c r="H19" s="28"/>
      <c r="I19" s="28"/>
      <c r="J19" s="28"/>
      <c r="K19" s="28"/>
      <c r="L19" s="31">
        <f>L5</f>
        <v>87.3</v>
      </c>
      <c r="M19" s="31">
        <f>M5</f>
        <v>87.3</v>
      </c>
      <c r="N19" s="30">
        <f>N5</f>
        <v>3</v>
      </c>
      <c r="O19" s="30">
        <f>O5</f>
        <v>3</v>
      </c>
      <c r="P19" s="29"/>
      <c r="Q19" s="29"/>
      <c r="R19" s="32"/>
      <c r="S19" s="32"/>
      <c r="T19" s="32"/>
      <c r="U19" s="33" t="e">
        <f>S19/R19*100</f>
        <v>#DIV/0!</v>
      </c>
      <c r="V19" s="2"/>
      <c r="W19" s="2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 ht="29.25" customHeight="1">
      <c r="A20" s="18" t="s">
        <v>44</v>
      </c>
      <c r="B20" s="19" t="s">
        <v>11</v>
      </c>
      <c r="C20" s="20"/>
      <c r="D20" s="20"/>
      <c r="E20" s="26"/>
      <c r="F20" s="27"/>
      <c r="G20" s="2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2">
        <f>SUM(R9:R19)</f>
        <v>6833.8100000000013</v>
      </c>
      <c r="S20" s="32">
        <f>SUM(S9:S19)</f>
        <v>7423.75</v>
      </c>
      <c r="T20" s="80">
        <f>S20/R20*100</f>
        <v>108.63266611158342</v>
      </c>
      <c r="U20" s="81"/>
      <c r="V20" s="8"/>
      <c r="W20" s="8"/>
      <c r="X20" s="1"/>
      <c r="Y20" s="2"/>
      <c r="Z20" s="2"/>
      <c r="AA20" s="2"/>
      <c r="AB20" s="2"/>
      <c r="AC20" s="2"/>
      <c r="AD20" s="2"/>
      <c r="AE20" s="2"/>
      <c r="AF20" s="2"/>
      <c r="AG20" s="2"/>
      <c r="AH20" s="3"/>
      <c r="AI20" s="3"/>
      <c r="AJ20" s="3"/>
      <c r="AK20" s="3"/>
      <c r="AL20" s="3"/>
      <c r="BB20" s="3"/>
      <c r="BC20" s="3"/>
      <c r="BD20" s="3"/>
      <c r="BE20" s="3"/>
      <c r="BF20" s="3"/>
      <c r="BG20" s="3"/>
      <c r="BH20" s="3"/>
      <c r="BI20" s="3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>
      <c r="A21" s="9"/>
      <c r="B21" s="9"/>
      <c r="C21" s="9"/>
      <c r="D21" s="9"/>
      <c r="E21" s="9"/>
      <c r="F21" s="6"/>
      <c r="G21" s="6"/>
      <c r="H21" s="12"/>
      <c r="I21" s="12"/>
      <c r="J21" s="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3"/>
      <c r="AI21" s="3"/>
      <c r="AJ21" s="3"/>
      <c r="AK21" s="3"/>
      <c r="AL21" s="3"/>
      <c r="BB21" s="3"/>
      <c r="BC21" s="3"/>
      <c r="BD21" s="3"/>
      <c r="BE21" s="3"/>
      <c r="BF21" s="3"/>
      <c r="BG21" s="3"/>
      <c r="BH21" s="3"/>
      <c r="BI21" s="3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  <row r="22" spans="1:124"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</row>
    <row r="23" spans="1:124" ht="27.75" customHeight="1">
      <c r="B23" s="95" t="s">
        <v>25</v>
      </c>
      <c r="C23" s="95"/>
      <c r="D23" s="95"/>
      <c r="E23" s="95"/>
      <c r="F23" s="95"/>
      <c r="G23" s="95"/>
      <c r="N23" s="96"/>
      <c r="O23" s="96"/>
      <c r="P23" s="96"/>
      <c r="Q23" s="96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</row>
  </sheetData>
  <mergeCells count="34">
    <mergeCell ref="A1:U1"/>
    <mergeCell ref="A2:U2"/>
    <mergeCell ref="A3:U3"/>
    <mergeCell ref="R4:S4"/>
    <mergeCell ref="A5:D5"/>
    <mergeCell ref="F5:G5"/>
    <mergeCell ref="H5:I5"/>
    <mergeCell ref="J5:K5"/>
    <mergeCell ref="P5:Q5"/>
    <mergeCell ref="R5:S5"/>
    <mergeCell ref="P6:Q6"/>
    <mergeCell ref="R6:S6"/>
    <mergeCell ref="A6:A7"/>
    <mergeCell ref="B6:B7"/>
    <mergeCell ref="C6:C7"/>
    <mergeCell ref="D6:D7"/>
    <mergeCell ref="E6:E7"/>
    <mergeCell ref="F6:G6"/>
    <mergeCell ref="T13:U13"/>
    <mergeCell ref="T20:U20"/>
    <mergeCell ref="B23:G23"/>
    <mergeCell ref="N23:Q23"/>
    <mergeCell ref="T6:U6"/>
    <mergeCell ref="T7:U7"/>
    <mergeCell ref="T9:U9"/>
    <mergeCell ref="T11:U11"/>
    <mergeCell ref="T15:U15"/>
    <mergeCell ref="B17:B19"/>
    <mergeCell ref="D17:D19"/>
    <mergeCell ref="T17:U17"/>
    <mergeCell ref="H6:I6"/>
    <mergeCell ref="J6:K6"/>
    <mergeCell ref="L6:M6"/>
    <mergeCell ref="N6:O6"/>
  </mergeCells>
  <pageMargins left="0" right="0" top="0" bottom="0" header="0" footer="0"/>
  <pageSetup paperSize="9" scale="4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DT23"/>
  <sheetViews>
    <sheetView tabSelected="1" topLeftCell="A4" zoomScale="60" zoomScaleNormal="60" workbookViewId="0">
      <selection activeCell="S13" sqref="S13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6.7109375" style="11" customWidth="1"/>
    <col min="18" max="18" width="17" style="11" customWidth="1"/>
    <col min="19" max="19" width="15.28515625" style="11" customWidth="1"/>
    <col min="20" max="20" width="11.42578125" style="11" customWidth="1"/>
    <col min="21" max="21" width="12.5703125" style="11" bestFit="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52"/>
      <c r="F5" s="92"/>
      <c r="G5" s="92"/>
      <c r="H5" s="93"/>
      <c r="I5" s="93"/>
      <c r="J5" s="94"/>
      <c r="K5" s="94"/>
      <c r="L5" s="49">
        <v>33.65</v>
      </c>
      <c r="M5" s="49">
        <v>33.65</v>
      </c>
      <c r="N5" s="50">
        <v>4</v>
      </c>
      <c r="O5" s="50">
        <f>N5</f>
        <v>4</v>
      </c>
      <c r="P5" s="87" t="s">
        <v>36</v>
      </c>
      <c r="Q5" s="88"/>
      <c r="R5" s="89" t="s">
        <v>37</v>
      </c>
      <c r="S5" s="89"/>
      <c r="T5" s="58">
        <v>21</v>
      </c>
      <c r="U5" s="58">
        <v>5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53" t="s">
        <v>21</v>
      </c>
      <c r="H7" s="37" t="s">
        <v>22</v>
      </c>
      <c r="I7" s="36" t="s">
        <v>21</v>
      </c>
      <c r="J7" s="38" t="s">
        <v>22</v>
      </c>
      <c r="K7" s="54" t="s">
        <v>21</v>
      </c>
      <c r="L7" s="53" t="s">
        <v>22</v>
      </c>
      <c r="M7" s="53" t="s">
        <v>21</v>
      </c>
      <c r="N7" s="53" t="s">
        <v>22</v>
      </c>
      <c r="O7" s="53" t="s">
        <v>21</v>
      </c>
      <c r="P7" s="53" t="s">
        <v>22</v>
      </c>
      <c r="Q7" s="53" t="s">
        <v>21</v>
      </c>
      <c r="R7" s="53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55"/>
      <c r="B9" s="56" t="s">
        <v>30</v>
      </c>
      <c r="C9" s="57"/>
      <c r="D9" s="56" t="s">
        <v>18</v>
      </c>
      <c r="E9" s="56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4</v>
      </c>
      <c r="O9" s="30">
        <f>O5</f>
        <v>4</v>
      </c>
      <c r="P9" s="40">
        <v>78</v>
      </c>
      <c r="Q9" s="40">
        <f>P9</f>
        <v>78</v>
      </c>
      <c r="R9" s="32">
        <f>P9*H9</f>
        <v>1943.7600000000002</v>
      </c>
      <c r="S9" s="32">
        <f>Q9*I9</f>
        <v>2024.88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55"/>
      <c r="B11" s="56" t="s">
        <v>33</v>
      </c>
      <c r="C11" s="57"/>
      <c r="D11" s="56" t="s">
        <v>18</v>
      </c>
      <c r="E11" s="56" t="s">
        <v>15</v>
      </c>
      <c r="F11" s="23" t="s">
        <v>24</v>
      </c>
      <c r="G11" s="23" t="s">
        <v>24</v>
      </c>
      <c r="H11" s="28">
        <v>26.21</v>
      </c>
      <c r="I11" s="28">
        <f>Юж!I11</f>
        <v>44.2</v>
      </c>
      <c r="J11" s="28"/>
      <c r="K11" s="28"/>
      <c r="L11" s="29"/>
      <c r="M11" s="29"/>
      <c r="N11" s="30">
        <f>N5</f>
        <v>4</v>
      </c>
      <c r="O11" s="30">
        <f>O5</f>
        <v>4</v>
      </c>
      <c r="P11" s="40">
        <f>P9</f>
        <v>78</v>
      </c>
      <c r="Q11" s="40">
        <f>P11</f>
        <v>78</v>
      </c>
      <c r="R11" s="32">
        <f>P11*H11</f>
        <v>2044.38</v>
      </c>
      <c r="S11" s="32">
        <f>Q11*I11</f>
        <v>3447.6000000000004</v>
      </c>
      <c r="T11" s="82">
        <f>S11/R11*100</f>
        <v>168.63792445631441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8" t="s">
        <v>46</v>
      </c>
      <c r="C13" s="62"/>
      <c r="D13" s="56" t="s">
        <v>18</v>
      </c>
      <c r="E13" s="63" t="s">
        <v>43</v>
      </c>
      <c r="F13" s="23" t="s">
        <v>24</v>
      </c>
      <c r="G13" s="23" t="s">
        <v>24</v>
      </c>
      <c r="H13" s="28">
        <v>3338.72</v>
      </c>
      <c r="I13" s="28">
        <v>3475.38</v>
      </c>
      <c r="J13" s="64"/>
      <c r="K13" s="64"/>
      <c r="L13" s="67"/>
      <c r="M13" s="67"/>
      <c r="N13" s="66">
        <f>N5</f>
        <v>4</v>
      </c>
      <c r="O13" s="66">
        <f>O5</f>
        <v>4</v>
      </c>
      <c r="P13" s="40">
        <v>0.59609069999999997</v>
      </c>
      <c r="Q13" s="40">
        <v>0.59609069999999997</v>
      </c>
      <c r="R13" s="32">
        <f>P13*H13</f>
        <v>1990.1799419039999</v>
      </c>
      <c r="S13" s="32">
        <f>Q13*I13</f>
        <v>2071.6416969659999</v>
      </c>
      <c r="T13" s="82">
        <f>S13/R13*100</f>
        <v>104.0931854123736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69.75" customHeight="1">
      <c r="A15" s="55"/>
      <c r="B15" s="56" t="s">
        <v>27</v>
      </c>
      <c r="C15" s="57"/>
      <c r="D15" s="56" t="s">
        <v>18</v>
      </c>
      <c r="E15" s="56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4</v>
      </c>
      <c r="O15" s="30">
        <f>O5</f>
        <v>4</v>
      </c>
      <c r="P15" s="42">
        <v>590</v>
      </c>
      <c r="Q15" s="42">
        <f>P15</f>
        <v>590</v>
      </c>
      <c r="R15" s="32">
        <f>P15*H15</f>
        <v>1699.2</v>
      </c>
      <c r="S15" s="32">
        <f>Q15*I15</f>
        <v>1770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>
      <c r="A17" s="55"/>
      <c r="B17" s="99" t="s">
        <v>20</v>
      </c>
      <c r="C17" s="57"/>
      <c r="D17" s="99" t="s">
        <v>18</v>
      </c>
      <c r="E17" s="56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4</v>
      </c>
      <c r="O17" s="30">
        <f>O5</f>
        <v>4</v>
      </c>
      <c r="P17" s="40">
        <v>22.6</v>
      </c>
      <c r="Q17" s="42">
        <f>P17</f>
        <v>22.6</v>
      </c>
      <c r="R17" s="32">
        <f>P17*H17</f>
        <v>127.69000000000001</v>
      </c>
      <c r="S17" s="32">
        <f>Q17*I17</f>
        <v>131.30600000000001</v>
      </c>
      <c r="T17" s="82">
        <f>S17/R17*100</f>
        <v>102.83185840707965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0.25" hidden="1">
      <c r="A18" s="18" t="s">
        <v>44</v>
      </c>
      <c r="B18" s="98"/>
      <c r="C18" s="57"/>
      <c r="D18" s="101"/>
      <c r="E18" s="56" t="s">
        <v>15</v>
      </c>
      <c r="F18" s="23"/>
      <c r="G18" s="23"/>
      <c r="H18" s="28"/>
      <c r="I18" s="28"/>
      <c r="J18" s="28"/>
      <c r="K18" s="28"/>
      <c r="L18" s="29"/>
      <c r="M18" s="29"/>
      <c r="N18" s="30">
        <f>N5</f>
        <v>4</v>
      </c>
      <c r="O18" s="30">
        <f>O5</f>
        <v>4</v>
      </c>
      <c r="P18" s="29"/>
      <c r="Q18" s="29"/>
      <c r="R18" s="32">
        <f>P18*H18</f>
        <v>0</v>
      </c>
      <c r="S18" s="32">
        <f>Q18*I18</f>
        <v>0</v>
      </c>
      <c r="T18" s="32"/>
      <c r="U18" s="33" t="e">
        <f>S18/R18*100</f>
        <v>#DIV/0!</v>
      </c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 ht="20.25" hidden="1">
      <c r="A19" s="55"/>
      <c r="B19" s="100"/>
      <c r="C19" s="57"/>
      <c r="D19" s="102"/>
      <c r="E19" s="56" t="s">
        <v>15</v>
      </c>
      <c r="F19" s="23"/>
      <c r="G19" s="23"/>
      <c r="H19" s="28"/>
      <c r="I19" s="28"/>
      <c r="J19" s="28"/>
      <c r="K19" s="28"/>
      <c r="L19" s="31">
        <f>L5</f>
        <v>33.65</v>
      </c>
      <c r="M19" s="31">
        <f>M5</f>
        <v>33.65</v>
      </c>
      <c r="N19" s="30">
        <f>N5</f>
        <v>4</v>
      </c>
      <c r="O19" s="30">
        <f>O5</f>
        <v>4</v>
      </c>
      <c r="P19" s="29"/>
      <c r="Q19" s="29"/>
      <c r="R19" s="32"/>
      <c r="S19" s="32"/>
      <c r="T19" s="32"/>
      <c r="U19" s="33" t="e">
        <f>S19/R19*100</f>
        <v>#DIV/0!</v>
      </c>
      <c r="V19" s="2"/>
      <c r="W19" s="2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 ht="29.25" customHeight="1">
      <c r="A20" s="18" t="s">
        <v>44</v>
      </c>
      <c r="B20" s="19" t="s">
        <v>11</v>
      </c>
      <c r="C20" s="20"/>
      <c r="D20" s="20"/>
      <c r="E20" s="26"/>
      <c r="F20" s="27"/>
      <c r="G20" s="2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2">
        <f>SUM(R9:R19)</f>
        <v>7805.2099419039996</v>
      </c>
      <c r="S20" s="32">
        <f>SUM(S9:S19)</f>
        <v>9445.4276969660004</v>
      </c>
      <c r="T20" s="80">
        <f>S20/R20*100</f>
        <v>121.01439637460778</v>
      </c>
      <c r="U20" s="81"/>
      <c r="V20" s="8"/>
      <c r="W20" s="8"/>
      <c r="X20" s="1"/>
      <c r="Y20" s="2"/>
      <c r="Z20" s="2"/>
      <c r="AA20" s="2"/>
      <c r="AB20" s="2"/>
      <c r="AC20" s="2"/>
      <c r="AD20" s="2"/>
      <c r="AE20" s="2"/>
      <c r="AF20" s="2"/>
      <c r="AG20" s="2"/>
      <c r="AH20" s="3"/>
      <c r="AI20" s="3"/>
      <c r="AJ20" s="3"/>
      <c r="AK20" s="3"/>
      <c r="AL20" s="3"/>
      <c r="BB20" s="3"/>
      <c r="BC20" s="3"/>
      <c r="BD20" s="3"/>
      <c r="BE20" s="3"/>
      <c r="BF20" s="3"/>
      <c r="BG20" s="3"/>
      <c r="BH20" s="3"/>
      <c r="BI20" s="3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>
      <c r="A21" s="9"/>
      <c r="B21" s="9"/>
      <c r="C21" s="9"/>
      <c r="D21" s="9"/>
      <c r="E21" s="9"/>
      <c r="F21" s="6"/>
      <c r="G21" s="6"/>
      <c r="H21" s="12"/>
      <c r="I21" s="12"/>
      <c r="J21" s="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3"/>
      <c r="AI21" s="3"/>
      <c r="AJ21" s="3"/>
      <c r="AK21" s="3"/>
      <c r="AL21" s="3"/>
      <c r="BB21" s="3"/>
      <c r="BC21" s="3"/>
      <c r="BD21" s="3"/>
      <c r="BE21" s="3"/>
      <c r="BF21" s="3"/>
      <c r="BG21" s="3"/>
      <c r="BH21" s="3"/>
      <c r="BI21" s="3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  <row r="22" spans="1:124"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</row>
    <row r="23" spans="1:124" ht="27.75" customHeight="1">
      <c r="B23" s="95" t="s">
        <v>25</v>
      </c>
      <c r="C23" s="95"/>
      <c r="D23" s="95"/>
      <c r="E23" s="95"/>
      <c r="F23" s="95"/>
      <c r="G23" s="95"/>
      <c r="N23" s="96"/>
      <c r="O23" s="96"/>
      <c r="P23" s="96"/>
      <c r="Q23" s="96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</row>
  </sheetData>
  <mergeCells count="34">
    <mergeCell ref="A1:U1"/>
    <mergeCell ref="A2:U2"/>
    <mergeCell ref="A3:U3"/>
    <mergeCell ref="R4:S4"/>
    <mergeCell ref="A5:D5"/>
    <mergeCell ref="F5:G5"/>
    <mergeCell ref="H5:I5"/>
    <mergeCell ref="J5:K5"/>
    <mergeCell ref="P5:Q5"/>
    <mergeCell ref="R5:S5"/>
    <mergeCell ref="P6:Q6"/>
    <mergeCell ref="R6:S6"/>
    <mergeCell ref="A6:A7"/>
    <mergeCell ref="B6:B7"/>
    <mergeCell ref="C6:C7"/>
    <mergeCell ref="D6:D7"/>
    <mergeCell ref="E6:E7"/>
    <mergeCell ref="F6:G6"/>
    <mergeCell ref="T13:U13"/>
    <mergeCell ref="T20:U20"/>
    <mergeCell ref="B23:G23"/>
    <mergeCell ref="N23:Q23"/>
    <mergeCell ref="T6:U6"/>
    <mergeCell ref="T7:U7"/>
    <mergeCell ref="T9:U9"/>
    <mergeCell ref="T11:U11"/>
    <mergeCell ref="T15:U15"/>
    <mergeCell ref="B17:B19"/>
    <mergeCell ref="D17:D19"/>
    <mergeCell ref="T17:U17"/>
    <mergeCell ref="H6:I6"/>
    <mergeCell ref="J6:K6"/>
    <mergeCell ref="L6:M6"/>
    <mergeCell ref="N6:O6"/>
  </mergeCells>
  <pageMargins left="0" right="0" top="0" bottom="0" header="0" footer="0"/>
  <pageSetup paperSize="9" scale="4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DT23"/>
  <sheetViews>
    <sheetView topLeftCell="A7" zoomScale="60" zoomScaleNormal="60" workbookViewId="0">
      <selection activeCell="G31" sqref="G31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4.5703125" style="11" customWidth="1"/>
    <col min="18" max="18" width="17" style="11" customWidth="1"/>
    <col min="19" max="19" width="15.28515625" style="11" customWidth="1"/>
    <col min="20" max="20" width="11.42578125" style="11" customWidth="1"/>
    <col min="21" max="21" width="12.5703125" style="11" bestFit="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52"/>
      <c r="F5" s="92"/>
      <c r="G5" s="92"/>
      <c r="H5" s="93"/>
      <c r="I5" s="93"/>
      <c r="J5" s="94"/>
      <c r="K5" s="94"/>
      <c r="L5" s="49">
        <v>57.9</v>
      </c>
      <c r="M5" s="49">
        <v>57.9</v>
      </c>
      <c r="N5" s="50">
        <v>9</v>
      </c>
      <c r="O5" s="50">
        <f>N5</f>
        <v>9</v>
      </c>
      <c r="P5" s="87" t="s">
        <v>36</v>
      </c>
      <c r="Q5" s="88"/>
      <c r="R5" s="89" t="s">
        <v>37</v>
      </c>
      <c r="S5" s="89"/>
      <c r="T5" s="58">
        <v>22</v>
      </c>
      <c r="U5" s="58">
        <v>1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53" t="s">
        <v>21</v>
      </c>
      <c r="H7" s="37" t="s">
        <v>22</v>
      </c>
      <c r="I7" s="36" t="s">
        <v>21</v>
      </c>
      <c r="J7" s="38" t="s">
        <v>22</v>
      </c>
      <c r="K7" s="54" t="s">
        <v>21</v>
      </c>
      <c r="L7" s="53" t="s">
        <v>22</v>
      </c>
      <c r="M7" s="53" t="s">
        <v>21</v>
      </c>
      <c r="N7" s="53" t="s">
        <v>22</v>
      </c>
      <c r="O7" s="53" t="s">
        <v>21</v>
      </c>
      <c r="P7" s="53" t="s">
        <v>22</v>
      </c>
      <c r="Q7" s="53" t="s">
        <v>21</v>
      </c>
      <c r="R7" s="53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55"/>
      <c r="B9" s="56" t="s">
        <v>30</v>
      </c>
      <c r="C9" s="57"/>
      <c r="D9" s="56" t="s">
        <v>18</v>
      </c>
      <c r="E9" s="56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9</v>
      </c>
      <c r="O9" s="30">
        <f>O5</f>
        <v>9</v>
      </c>
      <c r="P9" s="40">
        <v>58</v>
      </c>
      <c r="Q9" s="40">
        <f>P9</f>
        <v>58</v>
      </c>
      <c r="R9" s="32">
        <f>P9*H9</f>
        <v>1445.3600000000001</v>
      </c>
      <c r="S9" s="32">
        <f>Q9*I9</f>
        <v>1505.68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55"/>
      <c r="B11" s="56" t="s">
        <v>33</v>
      </c>
      <c r="C11" s="57"/>
      <c r="D11" s="56" t="s">
        <v>18</v>
      </c>
      <c r="E11" s="56" t="s">
        <v>15</v>
      </c>
      <c r="F11" s="23" t="s">
        <v>24</v>
      </c>
      <c r="G11" s="23" t="s">
        <v>24</v>
      </c>
      <c r="H11" s="28">
        <v>26.21</v>
      </c>
      <c r="I11" s="28">
        <f>Юж!I11</f>
        <v>44.2</v>
      </c>
      <c r="J11" s="28"/>
      <c r="K11" s="28"/>
      <c r="L11" s="29"/>
      <c r="M11" s="29"/>
      <c r="N11" s="30">
        <f>N5</f>
        <v>9</v>
      </c>
      <c r="O11" s="30">
        <f>O5</f>
        <v>9</v>
      </c>
      <c r="P11" s="40">
        <f>P9</f>
        <v>58</v>
      </c>
      <c r="Q11" s="40">
        <f>P11</f>
        <v>58</v>
      </c>
      <c r="R11" s="32">
        <f>P11*H11</f>
        <v>1520.18</v>
      </c>
      <c r="S11" s="32">
        <f>Q11*I11</f>
        <v>2563.6000000000004</v>
      </c>
      <c r="T11" s="82">
        <f>S11/R11*100</f>
        <v>168.63792445631441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1"/>
      <c r="C13" s="62"/>
      <c r="D13" s="56" t="s">
        <v>18</v>
      </c>
      <c r="E13" s="63" t="s">
        <v>43</v>
      </c>
      <c r="F13" s="23" t="s">
        <v>45</v>
      </c>
      <c r="G13" s="23" t="s">
        <v>45</v>
      </c>
      <c r="H13" s="28">
        <v>3338.72</v>
      </c>
      <c r="I13" s="28">
        <v>3475.38</v>
      </c>
      <c r="J13" s="64"/>
      <c r="K13" s="64"/>
      <c r="L13" s="67">
        <f>L5</f>
        <v>57.9</v>
      </c>
      <c r="M13" s="67">
        <f>M5</f>
        <v>57.9</v>
      </c>
      <c r="N13" s="66">
        <f>N5</f>
        <v>9</v>
      </c>
      <c r="O13" s="66">
        <f>O5</f>
        <v>9</v>
      </c>
      <c r="P13" s="40">
        <v>0.95936399999999999</v>
      </c>
      <c r="Q13" s="40">
        <v>0.95936399999999999</v>
      </c>
      <c r="R13" s="32">
        <f>P13*H13</f>
        <v>3203.0477740799997</v>
      </c>
      <c r="S13" s="32">
        <f>Q13*I13</f>
        <v>3334.1544583200002</v>
      </c>
      <c r="T13" s="82">
        <f>S13/R13*100</f>
        <v>104.09318541237363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69.75" customHeight="1">
      <c r="A15" s="55"/>
      <c r="B15" s="56" t="s">
        <v>27</v>
      </c>
      <c r="C15" s="57"/>
      <c r="D15" s="56" t="s">
        <v>18</v>
      </c>
      <c r="E15" s="56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9</v>
      </c>
      <c r="O15" s="30">
        <f>O5</f>
        <v>9</v>
      </c>
      <c r="P15" s="42">
        <v>340</v>
      </c>
      <c r="Q15" s="42">
        <f>P15</f>
        <v>340</v>
      </c>
      <c r="R15" s="32">
        <f>P15*H15</f>
        <v>979.19999999999993</v>
      </c>
      <c r="S15" s="32">
        <f>Q15*I15</f>
        <v>1020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>
      <c r="A17" s="55"/>
      <c r="B17" s="99" t="s">
        <v>20</v>
      </c>
      <c r="C17" s="57"/>
      <c r="D17" s="99" t="s">
        <v>18</v>
      </c>
      <c r="E17" s="56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9</v>
      </c>
      <c r="O17" s="30">
        <f>O5</f>
        <v>9</v>
      </c>
      <c r="P17" s="40">
        <v>67.8</v>
      </c>
      <c r="Q17" s="42">
        <f>P17</f>
        <v>67.8</v>
      </c>
      <c r="R17" s="32">
        <f>P17*H17</f>
        <v>383.07</v>
      </c>
      <c r="S17" s="32">
        <f>Q17*I17</f>
        <v>393.91799999999995</v>
      </c>
      <c r="T17" s="82">
        <f>S17/R17*100</f>
        <v>102.83185840707962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0.25" hidden="1">
      <c r="A18" s="18" t="s">
        <v>44</v>
      </c>
      <c r="B18" s="98"/>
      <c r="C18" s="57"/>
      <c r="D18" s="101"/>
      <c r="E18" s="56" t="s">
        <v>15</v>
      </c>
      <c r="F18" s="23"/>
      <c r="G18" s="23"/>
      <c r="H18" s="28"/>
      <c r="I18" s="28"/>
      <c r="J18" s="28"/>
      <c r="K18" s="28"/>
      <c r="L18" s="29"/>
      <c r="M18" s="29"/>
      <c r="N18" s="30">
        <f>N5</f>
        <v>9</v>
      </c>
      <c r="O18" s="30">
        <f>O5</f>
        <v>9</v>
      </c>
      <c r="P18" s="29"/>
      <c r="Q18" s="29"/>
      <c r="R18" s="32">
        <f>P18*H18</f>
        <v>0</v>
      </c>
      <c r="S18" s="32">
        <f>Q18*I18</f>
        <v>0</v>
      </c>
      <c r="T18" s="32"/>
      <c r="U18" s="33" t="e">
        <f>S18/R18*100</f>
        <v>#DIV/0!</v>
      </c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 ht="20.25" hidden="1">
      <c r="A19" s="55"/>
      <c r="B19" s="100"/>
      <c r="C19" s="57"/>
      <c r="D19" s="102"/>
      <c r="E19" s="56" t="s">
        <v>15</v>
      </c>
      <c r="F19" s="23"/>
      <c r="G19" s="23"/>
      <c r="H19" s="28"/>
      <c r="I19" s="28"/>
      <c r="J19" s="28"/>
      <c r="K19" s="28"/>
      <c r="L19" s="31">
        <f>L5</f>
        <v>57.9</v>
      </c>
      <c r="M19" s="31">
        <f>M5</f>
        <v>57.9</v>
      </c>
      <c r="N19" s="30">
        <f>N5</f>
        <v>9</v>
      </c>
      <c r="O19" s="30">
        <f>O5</f>
        <v>9</v>
      </c>
      <c r="P19" s="29"/>
      <c r="Q19" s="29"/>
      <c r="R19" s="32"/>
      <c r="S19" s="32"/>
      <c r="T19" s="32"/>
      <c r="U19" s="33" t="e">
        <f>S19/R19*100</f>
        <v>#DIV/0!</v>
      </c>
      <c r="V19" s="2"/>
      <c r="W19" s="2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 ht="29.25" customHeight="1">
      <c r="A20" s="18" t="s">
        <v>44</v>
      </c>
      <c r="B20" s="19" t="s">
        <v>11</v>
      </c>
      <c r="C20" s="20"/>
      <c r="D20" s="20"/>
      <c r="E20" s="26"/>
      <c r="F20" s="27"/>
      <c r="G20" s="2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2">
        <f>SUM(R9:R19)</f>
        <v>7530.8577740799992</v>
      </c>
      <c r="S20" s="32">
        <f>SUM(S9:S19)</f>
        <v>8817.3524583199996</v>
      </c>
      <c r="T20" s="80">
        <f>S20/R20*100</f>
        <v>117.08297677148953</v>
      </c>
      <c r="U20" s="81"/>
      <c r="V20" s="8"/>
      <c r="W20" s="8"/>
      <c r="X20" s="1"/>
      <c r="Y20" s="2"/>
      <c r="Z20" s="2"/>
      <c r="AA20" s="2"/>
      <c r="AB20" s="2"/>
      <c r="AC20" s="2"/>
      <c r="AD20" s="2"/>
      <c r="AE20" s="2"/>
      <c r="AF20" s="2"/>
      <c r="AG20" s="2"/>
      <c r="AH20" s="3"/>
      <c r="AI20" s="3"/>
      <c r="AJ20" s="3"/>
      <c r="AK20" s="3"/>
      <c r="AL20" s="3"/>
      <c r="BB20" s="3"/>
      <c r="BC20" s="3"/>
      <c r="BD20" s="3"/>
      <c r="BE20" s="3"/>
      <c r="BF20" s="3"/>
      <c r="BG20" s="3"/>
      <c r="BH20" s="3"/>
      <c r="BI20" s="3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>
      <c r="A21" s="9"/>
      <c r="B21" s="9"/>
      <c r="C21" s="9"/>
      <c r="D21" s="9"/>
      <c r="E21" s="9"/>
      <c r="F21" s="6"/>
      <c r="G21" s="6"/>
      <c r="H21" s="12"/>
      <c r="I21" s="12"/>
      <c r="J21" s="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3"/>
      <c r="AI21" s="3"/>
      <c r="AJ21" s="3"/>
      <c r="AK21" s="3"/>
      <c r="AL21" s="3"/>
      <c r="BB21" s="3"/>
      <c r="BC21" s="3"/>
      <c r="BD21" s="3"/>
      <c r="BE21" s="3"/>
      <c r="BF21" s="3"/>
      <c r="BG21" s="3"/>
      <c r="BH21" s="3"/>
      <c r="BI21" s="3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  <row r="22" spans="1:124"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</row>
    <row r="23" spans="1:124" ht="27.75" customHeight="1">
      <c r="B23" s="95" t="s">
        <v>25</v>
      </c>
      <c r="C23" s="95"/>
      <c r="D23" s="95"/>
      <c r="E23" s="95"/>
      <c r="F23" s="95"/>
      <c r="G23" s="95"/>
      <c r="N23" s="96"/>
      <c r="O23" s="96"/>
      <c r="P23" s="96"/>
      <c r="Q23" s="96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</row>
  </sheetData>
  <mergeCells count="34">
    <mergeCell ref="A1:U1"/>
    <mergeCell ref="A2:U2"/>
    <mergeCell ref="A3:U3"/>
    <mergeCell ref="R4:S4"/>
    <mergeCell ref="A5:D5"/>
    <mergeCell ref="F5:G5"/>
    <mergeCell ref="H5:I5"/>
    <mergeCell ref="J5:K5"/>
    <mergeCell ref="P5:Q5"/>
    <mergeCell ref="R5:S5"/>
    <mergeCell ref="P6:Q6"/>
    <mergeCell ref="R6:S6"/>
    <mergeCell ref="A6:A7"/>
    <mergeCell ref="B6:B7"/>
    <mergeCell ref="C6:C7"/>
    <mergeCell ref="D6:D7"/>
    <mergeCell ref="E6:E7"/>
    <mergeCell ref="F6:G6"/>
    <mergeCell ref="T13:U13"/>
    <mergeCell ref="T20:U20"/>
    <mergeCell ref="B23:G23"/>
    <mergeCell ref="N23:Q23"/>
    <mergeCell ref="T6:U6"/>
    <mergeCell ref="T7:U7"/>
    <mergeCell ref="T9:U9"/>
    <mergeCell ref="T11:U11"/>
    <mergeCell ref="T15:U15"/>
    <mergeCell ref="B17:B19"/>
    <mergeCell ref="D17:D19"/>
    <mergeCell ref="T17:U17"/>
    <mergeCell ref="H6:I6"/>
    <mergeCell ref="J6:K6"/>
    <mergeCell ref="L6:M6"/>
    <mergeCell ref="N6:O6"/>
  </mergeCells>
  <pageMargins left="0" right="0" top="0" bottom="0" header="0" footer="0"/>
  <pageSetup paperSize="9" scale="4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DT23"/>
  <sheetViews>
    <sheetView topLeftCell="A4" zoomScale="60" zoomScaleNormal="60" workbookViewId="0">
      <selection activeCell="L13" sqref="L13"/>
    </sheetView>
  </sheetViews>
  <sheetFormatPr defaultColWidth="9.140625" defaultRowHeight="15"/>
  <cols>
    <col min="1" max="1" width="5" style="10" customWidth="1"/>
    <col min="2" max="2" width="23.28515625" style="10" customWidth="1"/>
    <col min="3" max="3" width="11.5703125" style="10" hidden="1" customWidth="1"/>
    <col min="4" max="4" width="11.85546875" style="10" customWidth="1"/>
    <col min="5" max="5" width="11.28515625" style="10" customWidth="1"/>
    <col min="6" max="6" width="20.28515625" style="7" customWidth="1"/>
    <col min="7" max="7" width="20.85546875" style="7" customWidth="1"/>
    <col min="8" max="8" width="13.7109375" style="11" customWidth="1"/>
    <col min="9" max="9" width="15.140625" style="11" customWidth="1"/>
    <col min="10" max="10" width="11.28515625" style="7" customWidth="1"/>
    <col min="11" max="11" width="10.5703125" style="11" customWidth="1"/>
    <col min="12" max="12" width="9.5703125" style="11" customWidth="1"/>
    <col min="13" max="13" width="9.42578125" style="11" customWidth="1"/>
    <col min="14" max="14" width="8.42578125" style="11" customWidth="1"/>
    <col min="15" max="16" width="11" style="11" customWidth="1"/>
    <col min="17" max="17" width="13.140625" style="11" customWidth="1"/>
    <col min="18" max="18" width="17" style="11" customWidth="1"/>
    <col min="19" max="19" width="15.28515625" style="11" customWidth="1"/>
    <col min="20" max="20" width="11.42578125" style="11" customWidth="1"/>
    <col min="21" max="21" width="12.5703125" style="11" bestFit="1" customWidth="1"/>
    <col min="22" max="33" width="9.140625" style="5"/>
    <col min="34" max="38" width="9.140625" style="7"/>
    <col min="39" max="53" width="9.140625" style="4"/>
    <col min="54" max="61" width="9.140625" style="7"/>
    <col min="62" max="124" width="9.140625" style="4"/>
    <col min="125" max="16384" width="9.140625" style="7"/>
  </cols>
  <sheetData>
    <row r="1" spans="1:124" s="17" customFormat="1" ht="54" customHeight="1">
      <c r="A1" s="84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124" s="13" customFormat="1" ht="45.75" customHeight="1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124" s="14" customFormat="1" ht="60" customHeight="1">
      <c r="A3" s="85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124" s="13" customFormat="1" ht="15.75" customHeight="1">
      <c r="A4" s="15"/>
      <c r="B4" s="15"/>
      <c r="C4" s="15"/>
      <c r="D4" s="15"/>
      <c r="E4" s="15"/>
      <c r="F4" s="15"/>
      <c r="G4" s="15"/>
      <c r="H4" s="16"/>
      <c r="I4" s="16"/>
      <c r="J4" s="16"/>
      <c r="K4" s="16"/>
      <c r="R4" s="90" t="s">
        <v>38</v>
      </c>
      <c r="S4" s="90"/>
      <c r="T4" s="59" t="s">
        <v>39</v>
      </c>
      <c r="U4" s="59" t="s">
        <v>40</v>
      </c>
    </row>
    <row r="5" spans="1:124" ht="18.75">
      <c r="A5" s="91"/>
      <c r="B5" s="91"/>
      <c r="C5" s="91"/>
      <c r="D5" s="91"/>
      <c r="E5" s="52"/>
      <c r="F5" s="92"/>
      <c r="G5" s="92"/>
      <c r="H5" s="93"/>
      <c r="I5" s="93"/>
      <c r="J5" s="94"/>
      <c r="K5" s="94"/>
      <c r="L5" s="49">
        <v>82.8</v>
      </c>
      <c r="M5" s="49">
        <f>L5</f>
        <v>82.8</v>
      </c>
      <c r="N5" s="50">
        <v>4</v>
      </c>
      <c r="O5" s="50">
        <f>N5</f>
        <v>4</v>
      </c>
      <c r="P5" s="87" t="s">
        <v>36</v>
      </c>
      <c r="Q5" s="88"/>
      <c r="R5" s="89" t="s">
        <v>41</v>
      </c>
      <c r="S5" s="89"/>
      <c r="T5" s="58">
        <v>6</v>
      </c>
      <c r="U5" s="58">
        <v>30</v>
      </c>
      <c r="V5" s="51"/>
      <c r="W5" s="51"/>
      <c r="X5" s="51"/>
      <c r="Y5" s="2"/>
      <c r="Z5" s="2"/>
      <c r="AA5" s="2"/>
      <c r="AB5" s="2"/>
      <c r="AC5" s="2"/>
      <c r="AD5" s="2"/>
      <c r="AE5" s="2"/>
      <c r="AF5" s="2"/>
      <c r="AG5" s="2"/>
      <c r="AH5" s="3"/>
      <c r="AI5" s="3"/>
      <c r="AJ5" s="3"/>
      <c r="AK5" s="3"/>
      <c r="AL5" s="3"/>
      <c r="BB5" s="3"/>
      <c r="BC5" s="3"/>
      <c r="BD5" s="3"/>
      <c r="BE5" s="3"/>
      <c r="BF5" s="3"/>
      <c r="BG5" s="3"/>
      <c r="BH5" s="3"/>
      <c r="BI5" s="3"/>
    </row>
    <row r="6" spans="1:124" ht="72.75" customHeight="1">
      <c r="A6" s="73" t="s">
        <v>1</v>
      </c>
      <c r="B6" s="75" t="s">
        <v>13</v>
      </c>
      <c r="C6" s="75"/>
      <c r="D6" s="75" t="s">
        <v>12</v>
      </c>
      <c r="E6" s="97" t="s">
        <v>14</v>
      </c>
      <c r="F6" s="75" t="s">
        <v>2</v>
      </c>
      <c r="G6" s="71"/>
      <c r="H6" s="79" t="s">
        <v>3</v>
      </c>
      <c r="I6" s="79"/>
      <c r="J6" s="75" t="s">
        <v>19</v>
      </c>
      <c r="K6" s="71"/>
      <c r="L6" s="77" t="s">
        <v>4</v>
      </c>
      <c r="M6" s="78"/>
      <c r="N6" s="77" t="s">
        <v>5</v>
      </c>
      <c r="O6" s="78"/>
      <c r="P6" s="79" t="s">
        <v>6</v>
      </c>
      <c r="Q6" s="79"/>
      <c r="R6" s="75" t="s">
        <v>29</v>
      </c>
      <c r="S6" s="71"/>
      <c r="T6" s="71" t="s">
        <v>0</v>
      </c>
      <c r="U6" s="7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"/>
      <c r="AI6" s="3"/>
      <c r="AJ6" s="3"/>
      <c r="AK6" s="3"/>
      <c r="AL6" s="3"/>
      <c r="BB6" s="3"/>
      <c r="BC6" s="3"/>
      <c r="BD6" s="3"/>
      <c r="BE6" s="3"/>
      <c r="BF6" s="3"/>
      <c r="BG6" s="3"/>
      <c r="BH6" s="3"/>
      <c r="BI6" s="3"/>
    </row>
    <row r="7" spans="1:124" ht="60.75" customHeight="1">
      <c r="A7" s="74"/>
      <c r="B7" s="76"/>
      <c r="C7" s="76"/>
      <c r="D7" s="76"/>
      <c r="E7" s="98"/>
      <c r="F7" s="35" t="s">
        <v>22</v>
      </c>
      <c r="G7" s="53" t="s">
        <v>21</v>
      </c>
      <c r="H7" s="37" t="s">
        <v>22</v>
      </c>
      <c r="I7" s="36" t="s">
        <v>21</v>
      </c>
      <c r="J7" s="38" t="s">
        <v>22</v>
      </c>
      <c r="K7" s="54" t="s">
        <v>21</v>
      </c>
      <c r="L7" s="53" t="s">
        <v>22</v>
      </c>
      <c r="M7" s="53" t="s">
        <v>21</v>
      </c>
      <c r="N7" s="53" t="s">
        <v>22</v>
      </c>
      <c r="O7" s="53" t="s">
        <v>21</v>
      </c>
      <c r="P7" s="53" t="s">
        <v>22</v>
      </c>
      <c r="Q7" s="53" t="s">
        <v>21</v>
      </c>
      <c r="R7" s="53" t="s">
        <v>17</v>
      </c>
      <c r="S7" s="36" t="s">
        <v>21</v>
      </c>
      <c r="T7" s="69" t="s">
        <v>23</v>
      </c>
      <c r="U7" s="7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  <c r="AI7" s="3"/>
      <c r="AJ7" s="3"/>
      <c r="AK7" s="3"/>
      <c r="AL7" s="3"/>
      <c r="BB7" s="3"/>
      <c r="BC7" s="3"/>
      <c r="BD7" s="3"/>
      <c r="BE7" s="3"/>
      <c r="BF7" s="3"/>
      <c r="BG7" s="3"/>
      <c r="BH7" s="3"/>
      <c r="BI7" s="3"/>
    </row>
    <row r="8" spans="1:124" ht="18.75">
      <c r="A8" s="18">
        <v>1</v>
      </c>
      <c r="B8" s="19" t="s">
        <v>7</v>
      </c>
      <c r="C8" s="20"/>
      <c r="D8" s="20"/>
      <c r="E8" s="20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3"/>
      <c r="AJ8" s="3"/>
      <c r="AK8" s="3"/>
      <c r="AL8" s="3"/>
      <c r="BB8" s="3"/>
      <c r="BC8" s="3"/>
      <c r="BD8" s="3"/>
      <c r="BE8" s="3"/>
      <c r="BF8" s="3"/>
      <c r="BG8" s="3"/>
      <c r="BH8" s="3"/>
      <c r="BI8" s="3"/>
    </row>
    <row r="9" spans="1:124" ht="42.75" customHeight="1">
      <c r="A9" s="55"/>
      <c r="B9" s="56" t="s">
        <v>30</v>
      </c>
      <c r="C9" s="57"/>
      <c r="D9" s="56" t="s">
        <v>18</v>
      </c>
      <c r="E9" s="56" t="s">
        <v>15</v>
      </c>
      <c r="F9" s="23" t="s">
        <v>24</v>
      </c>
      <c r="G9" s="23" t="s">
        <v>24</v>
      </c>
      <c r="H9" s="28">
        <v>24.92</v>
      </c>
      <c r="I9" s="39">
        <v>25.96</v>
      </c>
      <c r="J9" s="28"/>
      <c r="K9" s="28"/>
      <c r="L9" s="29"/>
      <c r="M9" s="29"/>
      <c r="N9" s="30">
        <f>N5</f>
        <v>4</v>
      </c>
      <c r="O9" s="30">
        <f>O5</f>
        <v>4</v>
      </c>
      <c r="P9" s="40">
        <v>20</v>
      </c>
      <c r="Q9" s="40">
        <f>P9</f>
        <v>20</v>
      </c>
      <c r="R9" s="32">
        <f>P9*H9</f>
        <v>498.40000000000003</v>
      </c>
      <c r="S9" s="32">
        <f>Q9*I9</f>
        <v>519.20000000000005</v>
      </c>
      <c r="T9" s="82">
        <f>S9/R9*100</f>
        <v>104.17335473515249</v>
      </c>
      <c r="U9" s="83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BB9" s="3"/>
      <c r="BC9" s="3"/>
      <c r="BD9" s="3"/>
      <c r="BE9" s="3"/>
      <c r="BF9" s="3"/>
      <c r="BG9" s="3"/>
      <c r="BH9" s="3"/>
      <c r="BI9" s="3"/>
    </row>
    <row r="10" spans="1:124" ht="20.25">
      <c r="A10" s="18">
        <v>2</v>
      </c>
      <c r="B10" s="19" t="s">
        <v>8</v>
      </c>
      <c r="C10" s="20"/>
      <c r="D10" s="20"/>
      <c r="E10" s="20"/>
      <c r="F10" s="21"/>
      <c r="G10" s="21"/>
      <c r="H10" s="34"/>
      <c r="I10" s="34"/>
      <c r="J10" s="34"/>
      <c r="K10" s="34"/>
      <c r="L10" s="34"/>
      <c r="M10" s="34"/>
      <c r="N10" s="34"/>
      <c r="O10" s="34"/>
      <c r="P10" s="41"/>
      <c r="Q10" s="41"/>
      <c r="R10" s="41"/>
      <c r="S10" s="41"/>
      <c r="T10" s="41"/>
      <c r="U10" s="41"/>
      <c r="V10" s="2"/>
      <c r="W10" s="2"/>
      <c r="X10" s="2"/>
      <c r="Y10" s="2"/>
      <c r="Z10" s="2">
        <v>99.49</v>
      </c>
      <c r="AA10" s="2"/>
      <c r="AB10" s="2"/>
      <c r="AC10" s="2"/>
      <c r="AD10" s="2"/>
      <c r="AE10" s="2"/>
      <c r="AF10" s="2"/>
      <c r="AG10" s="2"/>
      <c r="AH10" s="3"/>
      <c r="AI10" s="3"/>
      <c r="AJ10" s="3"/>
      <c r="AK10" s="3"/>
      <c r="AL10" s="3"/>
      <c r="BB10" s="3"/>
      <c r="BC10" s="3"/>
      <c r="BD10" s="3"/>
      <c r="BE10" s="3"/>
      <c r="BF10" s="3"/>
      <c r="BG10" s="3"/>
      <c r="BH10" s="3"/>
      <c r="BI10" s="3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</row>
    <row r="11" spans="1:124" ht="37.5">
      <c r="A11" s="55"/>
      <c r="B11" s="56" t="s">
        <v>33</v>
      </c>
      <c r="C11" s="57"/>
      <c r="D11" s="56" t="s">
        <v>18</v>
      </c>
      <c r="E11" s="56" t="s">
        <v>15</v>
      </c>
      <c r="F11" s="23" t="s">
        <v>24</v>
      </c>
      <c r="G11" s="23" t="s">
        <v>24</v>
      </c>
      <c r="H11" s="28">
        <v>26.21</v>
      </c>
      <c r="I11" s="28">
        <f>Юж!I11</f>
        <v>44.2</v>
      </c>
      <c r="J11" s="28"/>
      <c r="K11" s="28"/>
      <c r="L11" s="29"/>
      <c r="M11" s="29"/>
      <c r="N11" s="30">
        <f>N5</f>
        <v>4</v>
      </c>
      <c r="O11" s="30">
        <f>O5</f>
        <v>4</v>
      </c>
      <c r="P11" s="40">
        <f>P9</f>
        <v>20</v>
      </c>
      <c r="Q11" s="40">
        <f>P11</f>
        <v>20</v>
      </c>
      <c r="R11" s="32">
        <f>P11*H11</f>
        <v>524.20000000000005</v>
      </c>
      <c r="S11" s="32">
        <f>Q11*I11</f>
        <v>884</v>
      </c>
      <c r="T11" s="82">
        <f>S11/R11*100</f>
        <v>168.63792445631435</v>
      </c>
      <c r="U11" s="83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BB11" s="3"/>
      <c r="BC11" s="3"/>
      <c r="BD11" s="3"/>
      <c r="BE11" s="3"/>
      <c r="BF11" s="3"/>
      <c r="BG11" s="3"/>
      <c r="BH11" s="3"/>
      <c r="BI11" s="3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</row>
    <row r="12" spans="1:124" ht="18.75">
      <c r="A12" s="18" t="s">
        <v>34</v>
      </c>
      <c r="B12" s="19" t="s">
        <v>42</v>
      </c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BB12" s="3"/>
      <c r="BC12" s="3"/>
      <c r="BD12" s="3"/>
      <c r="BE12" s="3"/>
      <c r="BF12" s="3"/>
      <c r="BG12" s="3"/>
      <c r="BH12" s="3"/>
      <c r="BI12" s="3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</row>
    <row r="13" spans="1:124" ht="37.5">
      <c r="A13" s="55"/>
      <c r="B13" s="61"/>
      <c r="C13" s="62"/>
      <c r="D13" s="56" t="s">
        <v>18</v>
      </c>
      <c r="E13" s="63" t="s">
        <v>43</v>
      </c>
      <c r="F13" s="23" t="s">
        <v>45</v>
      </c>
      <c r="G13" s="23" t="s">
        <v>45</v>
      </c>
      <c r="H13" s="28">
        <v>3338.72</v>
      </c>
      <c r="I13" s="28">
        <v>3475.38</v>
      </c>
      <c r="J13" s="64"/>
      <c r="K13" s="64"/>
      <c r="L13" s="65">
        <f>L5</f>
        <v>82.8</v>
      </c>
      <c r="M13" s="65">
        <f>M5</f>
        <v>82.8</v>
      </c>
      <c r="N13" s="66">
        <f>N5</f>
        <v>4</v>
      </c>
      <c r="O13" s="66">
        <f>O5</f>
        <v>4</v>
      </c>
      <c r="P13" s="40">
        <v>1.041147</v>
      </c>
      <c r="Q13" s="40">
        <v>1.041147</v>
      </c>
      <c r="R13" s="32">
        <f>P13*H13</f>
        <v>3476.09831184</v>
      </c>
      <c r="S13" s="32">
        <f>Q13*I13</f>
        <v>3618.3814608600001</v>
      </c>
      <c r="T13" s="82">
        <f>S13/R13*100</f>
        <v>104.0931854123736</v>
      </c>
      <c r="U13" s="83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BB13" s="3"/>
      <c r="BC13" s="3"/>
      <c r="BD13" s="3"/>
      <c r="BE13" s="3"/>
      <c r="BF13" s="3"/>
      <c r="BG13" s="3"/>
      <c r="BH13" s="3"/>
      <c r="BI13" s="3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</row>
    <row r="14" spans="1:124" ht="20.25">
      <c r="A14" s="18" t="s">
        <v>35</v>
      </c>
      <c r="B14" s="24" t="s">
        <v>9</v>
      </c>
      <c r="C14" s="25"/>
      <c r="D14" s="25"/>
      <c r="E14" s="25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41"/>
      <c r="Q14" s="41"/>
      <c r="R14" s="41"/>
      <c r="S14" s="41"/>
      <c r="T14" s="41"/>
      <c r="U14" s="41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I14" s="3"/>
      <c r="AJ14" s="3"/>
      <c r="AK14" s="3"/>
      <c r="AL14" s="3"/>
      <c r="BB14" s="3"/>
      <c r="BC14" s="3"/>
      <c r="BD14" s="3"/>
      <c r="BE14" s="3"/>
      <c r="BF14" s="3"/>
      <c r="BG14" s="3"/>
      <c r="BH14" s="3"/>
      <c r="BI14" s="3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24" ht="69.75" customHeight="1">
      <c r="A15" s="55"/>
      <c r="B15" s="56" t="s">
        <v>27</v>
      </c>
      <c r="C15" s="57"/>
      <c r="D15" s="56" t="s">
        <v>18</v>
      </c>
      <c r="E15" s="56" t="s">
        <v>16</v>
      </c>
      <c r="F15" s="23" t="s">
        <v>24</v>
      </c>
      <c r="G15" s="23" t="s">
        <v>24</v>
      </c>
      <c r="H15" s="28">
        <v>2.88</v>
      </c>
      <c r="I15" s="28">
        <v>3</v>
      </c>
      <c r="J15" s="28"/>
      <c r="K15" s="28"/>
      <c r="L15" s="29"/>
      <c r="M15" s="29"/>
      <c r="N15" s="30">
        <f>N5</f>
        <v>4</v>
      </c>
      <c r="O15" s="30">
        <f>O5</f>
        <v>4</v>
      </c>
      <c r="P15" s="42">
        <v>427</v>
      </c>
      <c r="Q15" s="42">
        <f>P15</f>
        <v>427</v>
      </c>
      <c r="R15" s="32">
        <f>P15*H15</f>
        <v>1229.76</v>
      </c>
      <c r="S15" s="32">
        <f>Q15*I15</f>
        <v>1281</v>
      </c>
      <c r="T15" s="82">
        <f>S15/R15*100</f>
        <v>104.16666666666667</v>
      </c>
      <c r="U15" s="83"/>
      <c r="V15" s="2"/>
      <c r="W15" s="2"/>
      <c r="X15" s="2"/>
      <c r="Y15" s="2"/>
      <c r="Z15" s="2"/>
      <c r="AA15" s="2"/>
      <c r="AB15" s="2"/>
      <c r="AC15" s="3"/>
      <c r="AD15" s="3"/>
      <c r="AE15" s="3"/>
      <c r="AF15" s="3"/>
      <c r="AG15" s="3"/>
      <c r="AH15" s="3"/>
      <c r="AI15" s="3"/>
      <c r="AJ15" s="3"/>
      <c r="AK15" s="3"/>
      <c r="AL15" s="3"/>
      <c r="BB15" s="3"/>
      <c r="BC15" s="3"/>
      <c r="BD15" s="3"/>
      <c r="BE15" s="3"/>
      <c r="BF15" s="3"/>
      <c r="BG15" s="3"/>
      <c r="BH15" s="3"/>
      <c r="BI15" s="3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</row>
    <row r="16" spans="1:124" ht="15" customHeight="1">
      <c r="A16" s="18" t="s">
        <v>28</v>
      </c>
      <c r="B16" s="24" t="s">
        <v>10</v>
      </c>
      <c r="C16" s="25"/>
      <c r="D16" s="25"/>
      <c r="E16" s="25"/>
      <c r="F16" s="21"/>
      <c r="G16" s="21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  <c r="AI16" s="3"/>
      <c r="AJ16" s="3"/>
      <c r="AK16" s="3"/>
      <c r="AL16" s="3"/>
      <c r="BB16" s="3"/>
      <c r="BC16" s="3"/>
      <c r="BD16" s="3"/>
      <c r="BE16" s="3"/>
      <c r="BF16" s="3"/>
      <c r="BG16" s="3"/>
      <c r="BH16" s="3"/>
      <c r="BI16" s="3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</row>
    <row r="17" spans="1:124" ht="37.5">
      <c r="A17" s="55"/>
      <c r="B17" s="99" t="s">
        <v>20</v>
      </c>
      <c r="C17" s="57"/>
      <c r="D17" s="99" t="s">
        <v>18</v>
      </c>
      <c r="E17" s="56" t="s">
        <v>15</v>
      </c>
      <c r="F17" s="23" t="s">
        <v>24</v>
      </c>
      <c r="G17" s="23" t="s">
        <v>24</v>
      </c>
      <c r="H17" s="28">
        <v>5.65</v>
      </c>
      <c r="I17" s="28">
        <v>5.81</v>
      </c>
      <c r="J17" s="28"/>
      <c r="K17" s="28"/>
      <c r="L17" s="29"/>
      <c r="M17" s="29"/>
      <c r="N17" s="30">
        <f>N5</f>
        <v>4</v>
      </c>
      <c r="O17" s="30">
        <f>O5</f>
        <v>4</v>
      </c>
      <c r="P17" s="40">
        <v>45.2</v>
      </c>
      <c r="Q17" s="42">
        <f>P17</f>
        <v>45.2</v>
      </c>
      <c r="R17" s="32">
        <f>P17*H17</f>
        <v>255.38000000000002</v>
      </c>
      <c r="S17" s="32">
        <f>Q17*I17</f>
        <v>262.61200000000002</v>
      </c>
      <c r="T17" s="82">
        <f>S17/R17*100</f>
        <v>102.83185840707965</v>
      </c>
      <c r="U17" s="83"/>
      <c r="V17" s="2"/>
      <c r="W17" s="2"/>
      <c r="X17" s="2"/>
      <c r="Y17" s="2"/>
      <c r="Z17" s="2"/>
      <c r="AA17" s="2"/>
      <c r="AB17" s="2"/>
      <c r="AC17" s="3"/>
      <c r="AD17" s="3"/>
      <c r="AE17" s="3"/>
      <c r="AF17" s="3"/>
      <c r="AG17" s="3"/>
      <c r="AH17" s="3"/>
      <c r="AI17" s="3"/>
      <c r="AJ17" s="3"/>
      <c r="AK17" s="3"/>
      <c r="AL17" s="3"/>
      <c r="BB17" s="3"/>
      <c r="BC17" s="3"/>
      <c r="BD17" s="3"/>
      <c r="BE17" s="3"/>
      <c r="BF17" s="3"/>
      <c r="BG17" s="3"/>
      <c r="BH17" s="3"/>
      <c r="BI17" s="3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</row>
    <row r="18" spans="1:124" ht="20.25" hidden="1">
      <c r="A18" s="18" t="s">
        <v>44</v>
      </c>
      <c r="B18" s="98"/>
      <c r="C18" s="57"/>
      <c r="D18" s="101"/>
      <c r="E18" s="56" t="s">
        <v>15</v>
      </c>
      <c r="F18" s="23"/>
      <c r="G18" s="23"/>
      <c r="H18" s="28"/>
      <c r="I18" s="28"/>
      <c r="J18" s="28"/>
      <c r="K18" s="28"/>
      <c r="L18" s="29"/>
      <c r="M18" s="29"/>
      <c r="N18" s="30">
        <f>N5</f>
        <v>4</v>
      </c>
      <c r="O18" s="30">
        <f>O5</f>
        <v>4</v>
      </c>
      <c r="P18" s="29"/>
      <c r="Q18" s="29"/>
      <c r="R18" s="32">
        <f>P18*H18</f>
        <v>0</v>
      </c>
      <c r="S18" s="32">
        <f>Q18*I18</f>
        <v>0</v>
      </c>
      <c r="T18" s="32"/>
      <c r="U18" s="33" t="e">
        <f>S18/R18*100</f>
        <v>#DIV/0!</v>
      </c>
      <c r="V18" s="2"/>
      <c r="W18" s="2"/>
      <c r="X18" s="2"/>
      <c r="Y18" s="2"/>
      <c r="Z18" s="2"/>
      <c r="AA18" s="2"/>
      <c r="AB18" s="2"/>
      <c r="AC18" s="3"/>
      <c r="AD18" s="3"/>
      <c r="AE18" s="3"/>
      <c r="AF18" s="3"/>
      <c r="AG18" s="3"/>
      <c r="AH18" s="3"/>
      <c r="AI18" s="3"/>
      <c r="AJ18" s="3"/>
      <c r="AK18" s="3"/>
      <c r="AL18" s="3"/>
      <c r="BB18" s="3"/>
      <c r="BC18" s="3"/>
      <c r="BD18" s="3"/>
      <c r="BE18" s="3"/>
      <c r="BF18" s="3"/>
      <c r="BG18" s="3"/>
      <c r="BH18" s="3"/>
      <c r="BI18" s="3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</row>
    <row r="19" spans="1:124" ht="20.25" hidden="1">
      <c r="A19" s="55"/>
      <c r="B19" s="100"/>
      <c r="C19" s="57"/>
      <c r="D19" s="102"/>
      <c r="E19" s="56" t="s">
        <v>15</v>
      </c>
      <c r="F19" s="23"/>
      <c r="G19" s="23"/>
      <c r="H19" s="28"/>
      <c r="I19" s="28"/>
      <c r="J19" s="28"/>
      <c r="K19" s="28"/>
      <c r="L19" s="31">
        <f>L5</f>
        <v>82.8</v>
      </c>
      <c r="M19" s="31">
        <f>M5</f>
        <v>82.8</v>
      </c>
      <c r="N19" s="30">
        <f>N5</f>
        <v>4</v>
      </c>
      <c r="O19" s="30">
        <f>O5</f>
        <v>4</v>
      </c>
      <c r="P19" s="29"/>
      <c r="Q19" s="29"/>
      <c r="R19" s="32"/>
      <c r="S19" s="32"/>
      <c r="T19" s="32"/>
      <c r="U19" s="33" t="e">
        <f>S19/R19*100</f>
        <v>#DIV/0!</v>
      </c>
      <c r="V19" s="2"/>
      <c r="W19" s="2"/>
      <c r="X19" s="2"/>
      <c r="Y19" s="2"/>
      <c r="Z19" s="2"/>
      <c r="AA19" s="2"/>
      <c r="AB19" s="2"/>
      <c r="AC19" s="3"/>
      <c r="AD19" s="3"/>
      <c r="AE19" s="3"/>
      <c r="AF19" s="3"/>
      <c r="AG19" s="3"/>
      <c r="AH19" s="3"/>
      <c r="AI19" s="3"/>
      <c r="AJ19" s="3"/>
      <c r="AK19" s="3"/>
      <c r="AL19" s="3"/>
      <c r="BB19" s="3"/>
      <c r="BC19" s="3"/>
      <c r="BD19" s="3"/>
      <c r="BE19" s="3"/>
      <c r="BF19" s="3"/>
      <c r="BG19" s="3"/>
      <c r="BH19" s="3"/>
      <c r="BI19" s="3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</row>
    <row r="20" spans="1:124" ht="29.25" customHeight="1">
      <c r="A20" s="18" t="s">
        <v>44</v>
      </c>
      <c r="B20" s="19" t="s">
        <v>11</v>
      </c>
      <c r="C20" s="20"/>
      <c r="D20" s="20"/>
      <c r="E20" s="26"/>
      <c r="F20" s="27"/>
      <c r="G20" s="2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2">
        <f>SUM(R9:R19)</f>
        <v>5983.8383118400006</v>
      </c>
      <c r="S20" s="32">
        <f>SUM(S9:S19)</f>
        <v>6565.1934608600004</v>
      </c>
      <c r="T20" s="80">
        <f>S20/R20*100</f>
        <v>109.7154220873531</v>
      </c>
      <c r="U20" s="81"/>
      <c r="V20" s="8"/>
      <c r="W20" s="8"/>
      <c r="X20" s="1"/>
      <c r="Y20" s="2"/>
      <c r="Z20" s="2"/>
      <c r="AA20" s="2"/>
      <c r="AB20" s="2"/>
      <c r="AC20" s="2"/>
      <c r="AD20" s="2"/>
      <c r="AE20" s="2"/>
      <c r="AF20" s="2"/>
      <c r="AG20" s="2"/>
      <c r="AH20" s="3"/>
      <c r="AI20" s="3"/>
      <c r="AJ20" s="3"/>
      <c r="AK20" s="3"/>
      <c r="AL20" s="3"/>
      <c r="BB20" s="3"/>
      <c r="BC20" s="3"/>
      <c r="BD20" s="3"/>
      <c r="BE20" s="3"/>
      <c r="BF20" s="3"/>
      <c r="BG20" s="3"/>
      <c r="BH20" s="3"/>
      <c r="BI20" s="3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</row>
    <row r="21" spans="1:124">
      <c r="A21" s="9"/>
      <c r="B21" s="9"/>
      <c r="C21" s="9"/>
      <c r="D21" s="9"/>
      <c r="E21" s="9"/>
      <c r="F21" s="6"/>
      <c r="G21" s="6"/>
      <c r="H21" s="12"/>
      <c r="I21" s="12"/>
      <c r="J21" s="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3"/>
      <c r="AI21" s="3"/>
      <c r="AJ21" s="3"/>
      <c r="AK21" s="3"/>
      <c r="AL21" s="3"/>
      <c r="BB21" s="3"/>
      <c r="BC21" s="3"/>
      <c r="BD21" s="3"/>
      <c r="BE21" s="3"/>
      <c r="BF21" s="3"/>
      <c r="BG21" s="3"/>
      <c r="BH21" s="3"/>
      <c r="BI21" s="3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</row>
    <row r="22" spans="1:124"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</row>
    <row r="23" spans="1:124" ht="27.75" customHeight="1">
      <c r="B23" s="95" t="s">
        <v>25</v>
      </c>
      <c r="C23" s="95"/>
      <c r="D23" s="95"/>
      <c r="E23" s="95"/>
      <c r="F23" s="95"/>
      <c r="G23" s="95"/>
      <c r="N23" s="96"/>
      <c r="O23" s="96"/>
      <c r="P23" s="96"/>
      <c r="Q23" s="96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</row>
  </sheetData>
  <mergeCells count="34">
    <mergeCell ref="A1:U1"/>
    <mergeCell ref="A2:U2"/>
    <mergeCell ref="A3:U3"/>
    <mergeCell ref="R4:S4"/>
    <mergeCell ref="A5:D5"/>
    <mergeCell ref="F5:G5"/>
    <mergeCell ref="H5:I5"/>
    <mergeCell ref="J5:K5"/>
    <mergeCell ref="P5:Q5"/>
    <mergeCell ref="R5:S5"/>
    <mergeCell ref="P6:Q6"/>
    <mergeCell ref="R6:S6"/>
    <mergeCell ref="A6:A7"/>
    <mergeCell ref="B6:B7"/>
    <mergeCell ref="C6:C7"/>
    <mergeCell ref="D6:D7"/>
    <mergeCell ref="E6:E7"/>
    <mergeCell ref="F6:G6"/>
    <mergeCell ref="T13:U13"/>
    <mergeCell ref="T20:U20"/>
    <mergeCell ref="B23:G23"/>
    <mergeCell ref="N23:Q23"/>
    <mergeCell ref="T6:U6"/>
    <mergeCell ref="T7:U7"/>
    <mergeCell ref="T9:U9"/>
    <mergeCell ref="T11:U11"/>
    <mergeCell ref="T15:U15"/>
    <mergeCell ref="B17:B19"/>
    <mergeCell ref="D17:D19"/>
    <mergeCell ref="T17:U17"/>
    <mergeCell ref="H6:I6"/>
    <mergeCell ref="J6:K6"/>
    <mergeCell ref="L6:M6"/>
    <mergeCell ref="N6:O6"/>
  </mergeCells>
  <pageMargins left="0" right="0" top="0" bottom="0" header="0" footer="0"/>
  <pageSetup paperSize="9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Юж</vt:lpstr>
      <vt:lpstr>Юж (2)</vt:lpstr>
      <vt:lpstr>Юж (3)</vt:lpstr>
      <vt:lpstr>Юж (4)</vt:lpstr>
      <vt:lpstr>Юж (5)</vt:lpstr>
      <vt:lpstr>Юж (6)</vt:lpstr>
      <vt:lpstr>Юж (7)</vt:lpstr>
      <vt:lpstr>Юж!Область_печати</vt:lpstr>
      <vt:lpstr>'Юж (2)'!Область_печати</vt:lpstr>
      <vt:lpstr>'Юж (3)'!Область_печати</vt:lpstr>
      <vt:lpstr>'Юж (4)'!Область_печати</vt:lpstr>
      <vt:lpstr>'Юж (5)'!Область_печати</vt:lpstr>
      <vt:lpstr>'Юж (6)'!Область_печати</vt:lpstr>
      <vt:lpstr>'Юж (7)'!Область_печати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2016-09-26T10:08:47Z</dcterms:modified>
</cp:coreProperties>
</file>